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46" documentId="13_ncr:1_{F6CB121F-512D-4AA6-A0C1-0FB36C537598}" xr6:coauthVersionLast="47" xr6:coauthVersionMax="47" xr10:uidLastSave="{7D51AF49-8E1F-46A4-B63E-3E827D549F3F}"/>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<sst xmlns="http://schemas.openxmlformats.org/spreadsheetml/2006/main" count="179026" uniqueCount="39106">
  <si>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</si>
  <si>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</si>
  <si>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</si>
  <si>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</si>
  <si>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</si>
  <si>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</si>
  <si>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</si>
  <si>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</si>
  <si>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</si>
  <si>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</si>
  <si>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</si>
  <si>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</si>
  <si>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</si>
  <si>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</si>
  <si>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</si>
  <si>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</si>
  <si>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</si>
  <si>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</si>
  <si>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</si>
  <si>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</si>
  <si>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</si>
  <si>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</si>
  <si>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</si>
  <si>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</si>
  <si>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</si>
  <si>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</si>
  <si>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</si>
  <si>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</si>
  <si>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</si>
  <si>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</si>
  <si>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</si>
  <si>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</si>
  <si>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</si>
  <si>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</si>
  <si>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</si>
  <si>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</si>
  <si>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</si>
  <si>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</si>
  <si>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</si>
  <si>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</si>
  <si>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</si>
  <si>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</si>
  <si>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</si>
  <si>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</si>
  <si>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</si>
  <si>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</si>
  <si>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</si>
  <si>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</si>
  <si>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</si>
  <si>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</si>
  <si>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</si>
  <si>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</si>
  <si>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</si>
  <si>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</si>
  <si>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</si>
  <si>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</si>
  <si>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</si>
  <si>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</si>
  <si>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</si>
  <si>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</si>
  <si>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</si>
  <si>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</si>
  <si>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</si>
  <si>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</si>
  <si>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</si>
  <si>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</si>
  <si>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</si>
  <si>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</si>
  <si>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</si>
  <si>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</si>
  <si>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</si>
  <si>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</si>
  <si>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</si>
  <si>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</si>
  <si>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</si>
  <si>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</si>
  <si>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</si>
  <si>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</si>
  <si>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</si>
  <si>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</si>
  <si>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</si>
  <si>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</si>
  <si>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</si>
  <si>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</si>
  <si>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</si>
  <si>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</si>
  <si>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</si>
  <si>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</si>
  <si>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</si>
  <si>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</si>
  <si>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</si>
  <si>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</si>
  <si>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</si>
  <si>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</si>
  <si>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</si>
  <si>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</si>
  <si>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</si>
  <si>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</si>
  <si>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</si>
  <si>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</si>
  <si>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</si>
  <si>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</si>
  <si>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</si>
  <si>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</si>
  <si>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</si>
  <si>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</si>
  <si>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</si>
  <si>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</si>
  <si>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</si>
  <si>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</si>
  <si>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</si>
  <si>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</si>
  <si>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</si>
  <si>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</si>
  <si>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</si>
  <si>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</si>
  <si>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</si>
  <si>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</si>
  <si>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</si>
  <si>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</si>
  <si>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</si>
  <si>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</si>
  <si>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</si>
  <si>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</si>
  <si>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</si>
  <si>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</si>
  <si>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</si>
  <si>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</si>
  <si>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</si>
  <si>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</si>
  <si>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</si>
  <si>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</si>
  <si>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</si>
  <si>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</si>
  <si>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</si>
  <si>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</si>
  <si>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</si>
  <si>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</si>
  <si>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</si>
  <si>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</si>
  <si>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</si>
  <si>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</si>
  <si>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</si>
  <si>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</si>
  <si>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</si>
  <si>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</si>
  <si>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</si>
  <si>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</si>
  <si>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</si>
  <si>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</si>
  <si>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</si>
  <si>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</si>
  <si>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</si>
  <si>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</si>
  <si>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</si>
  <si>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</si>
  <si>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</si>
  <si>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</si>
  <si>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</si>
  <si>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</si>
  <si>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</si>
  <si>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</si>
  <si>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</si>
  <si>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</si>
  <si>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</si>
  <si>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</si>
  <si>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</si>
  <si>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</si>
  <si>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</si>
  <si>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</si>
  <si>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</si>
  <si>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</si>
  <si>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</si>
  <si>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</si>
  <si>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</si>
  <si>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</si>
  <si>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</si>
  <si>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</si>
  <si>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</si>
  <si>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</si>
  <si>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</si>
  <si>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</si>
  <si>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</si>
  <si>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</si>
  <si>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</si>
  <si>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</si>
  <si>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</si>
  <si>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</si>
  <si>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</si>
  <si>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</si>
  <si>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</si>
  <si>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</si>
  <si>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</si>
  <si>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</si>
  <si>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</si>
  <si>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</si>
  <si>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</si>
  <si>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</si>
  <si>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</si>
  <si>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</si>
  <si>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</si>
  <si>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</si>
  <si>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</si>
  <si>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</si>
  <si>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</si>
  <si>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</si>
  <si>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</si>
  <si>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</si>
  <si>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</si>
  <si>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</si>
  <si>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</si>
  <si>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</si>
  <si>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</si>
  <si>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</si>
  <si>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</si>
  <si>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</si>
  <si>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</si>
  <si>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</si>
  <si>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</si>
  <si>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</si>
  <si>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</si>
  <si>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</si>
  <si>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</si>
  <si>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</si>
  <si>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</si>
  <si>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</si>
  <si>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</si>
  <si>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</si>
  <si>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</si>
  <si>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</si>
  <si>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</si>
  <si>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</si>
  <si>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</si>
  <si>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</si>
  <si>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</si>
  <si>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</si>
  <si>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</si>
  <si>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</si>
  <si>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</si>
  <si>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</si>
  <si>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</si>
  <si>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</si>
  <si>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</si>
  <si>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</si>
  <si>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</si>
  <si>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</si>
  <si>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</si>
  <si>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</si>
  <si>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</si>
  <si>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</si>
  <si>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</si>
  <si>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</si>
  <si>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</si>
  <si>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</si>
  <si>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</si>
  <si>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</si>
  <si>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</si>
  <si>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</si>
  <si>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</si>
  <si>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</si>
  <si>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</si>
  <si>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</si>
  <si>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</si>
  <si>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</si>
  <si>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</si>
  <si>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</si>
  <si>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</si>
  <si>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</si>
  <si>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</si>
  <si>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</si>
  <si>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</si>
  <si>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</si>
  <si>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</si>
  <si>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</si>
  <si>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</si>
  <si>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</si>
  <si>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</si>
  <si>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</si>
  <si>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</si>
  <si>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</si>
  <si>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</si>
  <si>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</si>
  <si>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</si>
  <si>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</si>
  <si>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</si>
  <si>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</si>
  <si>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</si>
  <si>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</si>
  <si>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</si>
  <si>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</si>
  <si>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</si>
  <si>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</si>
  <si>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</si>
  <si>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</si>
  <si>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</si>
  <si>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</si>
  <si>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</si>
  <si>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</si>
  <si>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</si>
  <si>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</si>
  <si>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</si>
  <si>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</si>
  <si>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</si>
  <si>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</si>
  <si>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</si>
  <si>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</si>
  <si>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</si>
  <si>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</si>
  <si>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</si>
  <si>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</si>
  <si>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</si>
  <si>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</si>
  <si>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</si>
  <si>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</si>
  <si>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</si>
  <si>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</si>
  <si>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</si>
  <si>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</si>
  <si>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</si>
  <si>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</si>
  <si>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</si>
  <si>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</si>
  <si>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</si>
  <si>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</si>
  <si>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</si>
  <si>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</si>
  <si>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</si>
  <si>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</si>
  <si>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</si>
  <si>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</si>
  <si>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</si>
  <si>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</si>
  <si>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</si>
  <si>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</si>
  <si>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</si>
  <si>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</si>
  <si>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</si>
  <si>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</si>
  <si>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</si>
  <si>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</si>
  <si>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</si>
  <si>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</si>
  <si>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</si>
  <si>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</si>
  <si>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</si>
  <si>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</si>
  <si>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</si>
  <si>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</si>
  <si>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</si>
  <si>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</si>
  <si>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</si>
  <si>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</si>
  <si>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</si>
  <si>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</si>
  <si>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</si>
  <si>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</si>
  <si>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</si>
  <si>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</si>
  <si>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</si>
  <si>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</si>
  <si>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</si>
  <si>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</si>
  <si>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</si>
  <si>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</si>
  <si>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</si>
  <si>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</si>
  <si>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</si>
  <si>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</si>
  <si>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</si>
  <si>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</si>
  <si>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</si>
  <si>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</si>
  <si>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</si>
  <si>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</si>
  <si>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</si>
  <si>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</si>
  <si>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</si>
  <si>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</si>
  <si>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</si>
  <si>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</si>
  <si>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</si>
  <si>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</si>
  <si>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</si>
  <si>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</si>
  <si>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</si>
  <si>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</si>
  <si>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</si>
  <si>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</si>
  <si>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</si>
  <si>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</si>
  <si>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</si>
  <si>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</si>
  <si>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</si>
  <si>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</si>
  <si>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</si>
  <si>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</si>
  <si>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</si>
  <si>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</si>
  <si>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</si>
  <si>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</si>
  <si>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</si>
  <si>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</si>
  <si>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</si>
  <si>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</si>
  <si>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</si>
  <si>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</si>
  <si>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</si>
  <si>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</si>
  <si>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</si>
  <si>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</si>
  <si>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</si>
  <si>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</si>
  <si>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</si>
  <si>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</si>
  <si>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</si>
  <si>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</si>
  <si>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</si>
  <si>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</si>
  <si>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</si>
  <si>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</si>
  <si>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</si>
  <si>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</si>
  <si>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</si>
  <si>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</si>
  <si>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</si>
  <si>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</si>
  <si>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</si>
  <si>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</si>
  <si>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</si>
  <si>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</si>
  <si>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</si>
  <si>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</si>
  <si>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</si>
  <si>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</si>
  <si>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</si>
  <si>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</si>
  <si>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</si>
  <si>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</si>
  <si>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</si>
  <si>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</si>
  <si>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</si>
  <si>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</si>
  <si>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</si>
  <si>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</si>
  <si>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</si>
  <si>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</si>
  <si>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</si>
  <si>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</si>
  <si>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</si>
  <si>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</si>
  <si>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</si>
  <si>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</si>
  <si>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</si>
  <si>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</si>
  <si>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</si>
  <si>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</si>
  <si>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</si>
  <si>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</si>
  <si>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</si>
  <si>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</si>
  <si>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</si>
  <si>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</si>
  <si>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</si>
  <si>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</si>
  <si>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</si>
  <si>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</si>
  <si>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</si>
  <si>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</si>
  <si>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</si>
  <si>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</si>
  <si>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</si>
  <si>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</si>
  <si>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</si>
  <si>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</si>
  <si>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</si>
  <si>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</si>
  <si>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</si>
  <si>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</si>
  <si>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</si>
  <si>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</si>
  <si>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</si>
  <si>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</si>
  <si>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</si>
  <si>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</si>
  <si>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</si>
  <si>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</si>
  <si>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</si>
  <si>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</si>
  <si>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</si>
  <si>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</si>
  <si>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</si>
  <si>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</si>
  <si>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</si>
  <si>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</si>
  <si>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</si>
  <si>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</si>
  <si>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</si>
  <si>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</si>
  <si>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</si>
  <si>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</si>
  <si>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</si>
  <si>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</si>
  <si>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</si>
  <si>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</si>
  <si>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</si>
  <si>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</si>
  <si>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</si>
  <si>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</si>
  <si>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</si>
  <si>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</si>
  <si>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</si>
  <si>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</si>
  <si>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</si>
  <si>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</si>
  <si>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</si>
  <si>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</si>
  <si>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</si>
  <si>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</si>
  <si>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</si>
  <si>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</si>
  <si>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</si>
  <si>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</si>
  <si>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</si>
  <si>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</si>
  <si>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</si>
  <si>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</si>
  <si>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</si>
  <si>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</si>
  <si>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</si>
  <si>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</si>
  <si>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</si>
  <si>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</si>
  <si>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</si>
  <si>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</si>
  <si>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</si>
  <si>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</si>
  <si>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</si>
  <si>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</si>
  <si>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</si>
  <si>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</si>
  <si>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</si>
  <si>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</si>
  <si>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</si>
  <si>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</si>
  <si>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</si>
  <si>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</si>
  <si>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</si>
  <si>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</si>
  <si>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</si>
  <si>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</si>
  <si>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</si>
  <si>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</si>
  <si>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</si>
  <si>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</si>
  <si>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</si>
  <si>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</si>
  <si>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</si>
  <si>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</si>
  <si>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</si>
  <si>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</si>
  <si>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</si>
  <si>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</si>
  <si>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</si>
  <si>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</si>
  <si>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</si>
  <si>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</si>
  <si>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</si>
  <si>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</si>
  <si>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</si>
  <si>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</si>
  <si>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</si>
  <si>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</si>
  <si>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</si>
  <si>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</si>
  <si>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</si>
  <si>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</si>
  <si>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</si>
  <si>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</si>
  <si>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</si>
  <si>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</si>
  <si>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</si>
  <si>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</si>
  <si>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</si>
  <si>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</si>
  <si>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</si>
  <si>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</si>
  <si>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</si>
  <si>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</si>
  <si>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</si>
  <si>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</si>
  <si>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</si>
  <si>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</si>
  <si>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</si>
  <si>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</si>
  <si>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</si>
  <si>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</si>
  <si>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</si>
  <si>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</si>
  <si>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</si>
  <si>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</si>
  <si>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</si>
  <si>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</si>
  <si>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</si>
  <si>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</si>
  <si>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</si>
  <si>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</si>
  <si>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</si>
  <si>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</si>
  <si>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</si>
  <si>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</si>
  <si>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</si>
  <si>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</si>
  <si>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</si>
  <si>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</si>
  <si>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</si>
  <si>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</si>
  <si>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</si>
  <si>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</si>
  <si>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</si>
  <si>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</si>
  <si>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</si>
  <si>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</si>
  <si>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</si>
  <si>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</si>
  <si>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</si>
  <si>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</si>
  <si>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</si>
  <si>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</si>
  <si>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</si>
  <si>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</si>
  <si>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</si>
  <si>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</si>
  <si>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</si>
  <si>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</si>
  <si>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</si>
  <si>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</si>
  <si>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</si>
  <si>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</si>
  <si>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</si>
  <si>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</si>
  <si>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</si>
  <si>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</si>
  <si>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</si>
  <si>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</si>
  <si>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</si>
  <si>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</si>
  <si>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</si>
  <si>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</si>
  <si>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</si>
  <si>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</si>
  <si>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</si>
  <si>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</si>
  <si>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</si>
  <si>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</si>
  <si>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</si>
  <si>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</si>
  <si>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</si>
  <si>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</si>
  <si>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</si>
  <si>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</si>
  <si>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</si>
  <si>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</si>
  <si>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</si>
  <si>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</si>
  <si>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</si>
  <si>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</si>
  <si>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</si>
  <si>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</si>
  <si>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</si>
  <si>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</si>
  <si>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</si>
  <si>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</si>
  <si>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</si>
  <si>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</si>
  <si>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</si>
  <si>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</si>
  <si>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</si>
  <si>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</si>
  <si>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</si>
  <si>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</si>
  <si>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</si>
  <si>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</si>
  <si>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</si>
  <si>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</si>
  <si>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</si>
  <si>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</si>
  <si>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</si>
  <si>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</si>
  <si>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</si>
  <si>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</si>
  <si>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</si>
  <si>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</si>
  <si>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</si>
  <si>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</si>
  <si>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</si>
  <si>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</si>
  <si>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</si>
  <si>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</si>
  <si>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</si>
  <si>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</si>
  <si>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</si>
  <si>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</si>
  <si>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</si>
  <si>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</si>
  <si>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</si>
  <si>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</si>
  <si>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</si>
  <si>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</si>
  <si>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</si>
  <si>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</si>
  <si>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</si>
  <si>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</si>
  <si>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</si>
  <si>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</si>
  <si>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</si>
  <si>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</si>
  <si>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</si>
  <si>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</si>
  <si>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</si>
  <si>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</si>
  <si>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</si>
  <si>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</si>
  <si>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</si>
  <si>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</si>
  <si>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</si>
  <si>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</si>
  <si>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</si>
  <si>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</si>
  <si>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</si>
  <si>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</si>
  <si>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</si>
  <si>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</si>
  <si>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</si>
  <si>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</si>
  <si>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</si>
  <si>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</si>
  <si>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</si>
  <si>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</si>
  <si>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</si>
  <si>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</si>
  <si>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</si>
  <si>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</si>
  <si>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</si>
  <si>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</si>
  <si>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</si>
  <si>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</si>
  <si>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</si>
  <si>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</si>
  <si>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</si>
  <si>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</si>
  <si>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</si>
  <si>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</si>
  <si>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</si>
  <si>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</si>
  <si>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</si>
  <si>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</si>
  <si>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</si>
  <si>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</si>
  <si>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</si>
  <si>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</si>
  <si>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</si>
  <si>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</si>
  <si>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</si>
  <si>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</si>
  <si>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</si>
  <si>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</si>
  <si>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</si>
  <si>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</si>
  <si>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</si>
  <si>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</si>
  <si>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</si>
  <si>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</si>
  <si>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</si>
  <si>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</si>
  <si>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</si>
  <si>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</si>
  <si>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</si>
  <si>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</si>
  <si>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</si>
  <si>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</si>
  <si>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</si>
  <si>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</si>
  <si>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</si>
  <si>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</si>
  <si>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</si>
  <si>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</si>
  <si>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</si>
  <si>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</si>
  <si>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</si>
  <si>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</si>
  <si>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</si>
  <si>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</si>
  <si>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</si>
  <si>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</si>
  <si>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</si>
  <si>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</si>
  <si>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</si>
  <si>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</si>
  <si>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</si>
  <si>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</si>
  <si>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</si>
  <si>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</si>
  <si>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</si>
  <si>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</si>
  <si>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</si>
  <si>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</si>
  <si>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</si>
  <si>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</si>
  <si>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</si>
  <si>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</si>
  <si>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</si>
  <si>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</si>
  <si>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</si>
  <si>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</si>
  <si>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</si>
  <si>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</si>
  <si>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</si>
  <si>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</si>
  <si>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</si>
  <si>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</si>
  <si>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</si>
  <si>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</si>
  <si>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</si>
  <si>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</si>
  <si>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</si>
  <si>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</si>
  <si>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</si>
  <si>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</si>
  <si>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</si>
  <si>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</si>
  <si>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</si>
  <si>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</si>
  <si>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</si>
  <si>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</si>
  <si>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</si>
  <si>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</si>
  <si>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</si>
  <si>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</si>
  <si>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</si>
  <si>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</si>
  <si>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</si>
  <si>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</si>
  <si>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</si>
  <si>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</si>
  <si>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</si>
  <si>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</si>
  <si>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</si>
  <si>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</si>
  <si>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</si>
  <si>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</si>
  <si>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</si>
  <si>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</si>
  <si>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</si>
  <si>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</si>
  <si>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</si>
  <si>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</si>
  <si>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</si>
  <si>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</si>
  <si>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</si>
  <si>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</si>
  <si>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</si>
  <si>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</si>
  <si>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</si>
  <si>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</si>
  <si>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</si>
  <si>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</si>
  <si>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</si>
  <si>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</si>
  <si>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</si>
  <si>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</si>
  <si>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</si>
  <si>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</si>
  <si>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</si>
  <si>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</si>
  <si>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</si>
  <si>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</si>
  <si>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</si>
  <si>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</si>
  <si>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</si>
  <si>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</si>
  <si>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</si>
  <si>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</si>
  <si>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</si>
  <si>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</si>
  <si>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</si>
  <si>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</si>
  <si>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</si>
  <si>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</si>
  <si>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</si>
  <si>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</si>
  <si>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</si>
  <si>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</si>
  <si>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</si>
  <si>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</si>
  <si>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</si>
  <si>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</si>
  <si>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</si>
  <si>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</si>
  <si>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</si>
  <si>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</si>
  <si>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</si>
  <si>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</si>
  <si>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</si>
  <si>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</si>
  <si>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</si>
  <si>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</si>
  <si>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</si>
  <si>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</si>
  <si>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</si>
  <si>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</si>
  <si>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</si>
  <si>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</si>
  <si>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</si>
  <si>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</si>
  <si>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</si>
  <si>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</si>
  <si>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</si>
  <si>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</si>
  <si>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</si>
  <si>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</si>
  <si>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</si>
  <si>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</si>
  <si>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</si>
  <si>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</si>
  <si>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</si>
  <si>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</si>
  <si>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</si>
  <si>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</si>
  <si>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</si>
  <si>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</si>
  <si>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</si>
  <si>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</si>
  <si>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</si>
  <si>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</si>
  <si>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</si>
  <si>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</si>
  <si>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</si>
  <si>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</si>
  <si>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</si>
  <si>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</si>
  <si>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</si>
  <si>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</si>
  <si>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</si>
  <si>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</si>
  <si>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</si>
  <si>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</si>
  <si>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</si>
  <si>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</si>
  <si>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</si>
  <si>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</si>
  <si>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</si>
  <si>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</si>
  <si>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</si>
  <si>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</si>
  <si>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</si>
  <si>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</si>
  <si>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</si>
  <si>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</si>
  <si>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</si>
  <si>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</si>
  <si>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</si>
  <si>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</si>
  <si>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</si>
  <si>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</si>
  <si>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</si>
  <si>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</si>
  <si>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</si>
  <si>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</si>
  <si>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</si>
  <si>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</si>
  <si>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</si>
  <si>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</si>
  <si>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</si>
  <si>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</si>
  <si>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</si>
  <si>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</si>
  <si>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</si>
  <si>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</si>
  <si>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</si>
  <si>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</si>
  <si>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</si>
  <si>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</si>
  <si>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</si>
  <si>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</si>
  <si>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</si>
  <si>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</si>
  <si>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</si>
  <si>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</si>
  <si>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</si>
  <si>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</si>
  <si>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</si>
  <si>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</si>
  <si>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</si>
  <si>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</si>
  <si>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</si>
  <si>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</si>
  <si>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</si>
  <si>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</si>
  <si>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</si>
  <si>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</si>
  <si>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</si>
  <si>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</si>
  <si>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</si>
  <si>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</si>
  <si>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</si>
  <si>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</si>
  <si>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</si>
  <si>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</si>
  <si>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</si>
  <si>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</si>
  <si>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</si>
  <si>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</si>
  <si>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</si>
  <si>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</si>
  <si>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</si>
  <si>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</si>
  <si>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</si>
  <si>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</si>
  <si>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</si>
  <si>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</si>
  <si>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</si>
  <si>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</si>
  <si>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</si>
  <si>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</si>
  <si>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</si>
  <si>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</si>
  <si>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</si>
  <si>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</si>
  <si>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</si>
  <si>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</si>
  <si>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</si>
  <si>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</si>
  <si>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</si>
  <si>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</si>
  <si>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</si>
  <si>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</si>
  <si>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</si>
  <si>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</si>
  <si>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</si>
  <si>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</si>
  <si>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</si>
  <si>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</si>
  <si>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</si>
  <si>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</si>
  <si>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</si>
  <si>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</si>
  <si>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</si>
  <si>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</si>
  <si>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</si>
  <si>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</si>
  <si>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</si>
  <si>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</si>
  <si>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</si>
  <si>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</si>
  <si>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</si>
  <si>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</si>
  <si>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</si>
  <si>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</si>
  <si>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</si>
  <si>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</si>
  <si>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</si>
  <si>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</si>
  <si>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</si>
  <si>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</si>
  <si>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</si>
  <si>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</si>
  <si>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</si>
  <si>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</si>
  <si>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</si>
  <si>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</si>
  <si>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</si>
  <si>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</si>
  <si>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</si>
  <si>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</si>
  <si>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</si>
  <si>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</si>
  <si>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</si>
  <si>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</si>
  <si>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</si>
  <si>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</si>
  <si>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</si>
  <si>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</si>
  <si>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</si>
  <si>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</si>
  <si>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</si>
  <si>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</si>
  <si>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</si>
  <si>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</si>
  <si>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</si>
  <si>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</si>
  <si>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</si>
  <si>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</si>
  <si>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</si>
  <si>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</si>
  <si>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</si>
  <si>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</si>
  <si>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</si>
  <si>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</si>
  <si>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</si>
  <si>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</si>
  <si>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</si>
  <si>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</si>
  <si>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</si>
  <si>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</si>
  <si>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</si>
  <si>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</si>
  <si>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</si>
  <si>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</si>
  <si>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</si>
  <si>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</si>
  <si>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</si>
  <si>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</si>
  <si>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</si>
  <si>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</si>
  <si>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</si>
  <si>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</si>
  <si>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</si>
  <si>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</si>
  <si>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</si>
  <si>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</si>
  <si>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</si>
  <si>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</si>
  <si>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</si>
  <si>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</si>
  <si>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</si>
  <si>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</si>
  <si>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</si>
  <si>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</si>
  <si>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</si>
  <si>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</si>
  <si>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</si>
  <si>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</si>
  <si>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</si>
  <si>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</si>
  <si>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</si>
  <si>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</si>
  <si>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</si>
  <si>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</si>
  <si>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</si>
  <si>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</si>
  <si>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</si>
  <si>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</si>
  <si>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</si>
  <si>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</si>
  <si>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</si>
  <si>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</si>
  <si>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</si>
  <si>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</si>
  <si>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</si>
  <si>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</si>
  <si>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</si>
  <si>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</si>
  <si>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</si>
  <si>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</si>
  <si>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</si>
  <si>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</si>
  <si>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</si>
  <si>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</si>
  <si>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</si>
  <si>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</si>
  <si>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</si>
  <si>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</si>
  <si>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</si>
  <si>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</si>
  <si>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</si>
  <si>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</si>
  <si>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</si>
  <si>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</si>
  <si>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</si>
  <si>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</si>
  <si>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</si>
  <si>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</si>
  <si>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</si>
  <si>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</si>
  <si>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</si>
  <si>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</si>
  <si>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</si>
  <si>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</si>
  <si>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</si>
  <si>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</si>
  <si>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</si>
  <si>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</si>
  <si>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</si>
  <si>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</si>
  <si>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</si>
  <si>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</si>
  <si>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</si>
  <si>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</si>
  <si>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</si>
  <si>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</si>
  <si>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</si>
  <si>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</si>
  <si>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</si>
  <si>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</si>
  <si>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</si>
  <si>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</si>
  <si>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</si>
  <si>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</si>
  <si>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</si>
  <si>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</si>
  <si>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</si>
  <si>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</si>
  <si>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</si>
  <si>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</si>
  <si>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</si>
  <si>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</si>
  <si>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</si>
  <si>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</si>
  <si>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</si>
  <si>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</si>
  <si>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</si>
  <si>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</si>
  <si>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</si>
  <si>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</si>
  <si>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</si>
  <si>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</si>
  <si>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</si>
  <si>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</si>
  <si>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</si>
  <si>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</si>
  <si>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</si>
  <si>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</si>
  <si>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</si>
  <si>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</si>
  <si>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</si>
  <si>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</si>
  <si>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</si>
  <si>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</si>
  <si>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</si>
  <si>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</si>
  <si>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</si>
  <si>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</si>
  <si>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</si>
  <si>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</si>
  <si>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</si>
  <si>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</si>
  <si>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</si>
  <si>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</si>
  <si>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</si>
  <si>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</si>
  <si>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</si>
  <si>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</si>
  <si>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</si>
  <si>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</si>
  <si>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</si>
  <si>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</si>
  <si>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</si>
  <si>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</si>
  <si>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</si>
  <si>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</si>
  <si>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</si>
  <si>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</si>
  <si>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</si>
  <si>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</si>
  <si>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</si>
  <si>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</si>
  <si>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</si>
  <si>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</si>
  <si>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</si>
  <si>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</si>
  <si>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</si>
  <si>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</si>
  <si>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</si>
  <si>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</si>
  <si>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</si>
  <si>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</si>
  <si>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</si>
  <si>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</si>
  <si>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</si>
  <si>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</si>
  <si>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</si>
  <si>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</si>
  <si>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</si>
  <si>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</si>
  <si>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</si>
  <si>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</si>
  <si>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</si>
  <si>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</si>
  <si>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</si>
  <si>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</si>
  <si>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</si>
  <si>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</si>
  <si>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</si>
  <si>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</si>
  <si>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</si>
  <si>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</si>
  <si>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</si>
  <si>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</si>
  <si>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</si>
  <si>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</si>
  <si>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</si>
  <si>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</si>
  <si>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</si>
  <si>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</si>
  <si>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</si>
  <si>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</si>
  <si>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</si>
  <si>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</si>
  <si>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</si>
  <si>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</si>
  <si>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</si>
  <si>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</si>
  <si>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</si>
  <si>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</si>
  <si>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</si>
  <si>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</si>
  <si>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</si>
  <si>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</si>
  <si>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</si>
  <si>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</si>
  <si>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</si>
  <si>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</si>
  <si>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</si>
  <si>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</si>
  <si>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</si>
  <si>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</si>
  <si>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</si>
  <si>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</si>
  <si>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</si>
  <si>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</si>
  <si>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</si>
  <si>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</si>
  <si>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</si>
  <si>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</si>
  <si>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</si>
  <si>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</si>
  <si>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</si>
  <si>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</si>
  <si>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</si>
  <si>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</si>
  <si>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</si>
  <si>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</si>
  <si>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</si>
  <si>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</si>
  <si>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</si>
  <si>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</si>
  <si>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</si>
  <si>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</si>
  <si>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</si>
  <si>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</si>
  <si>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</si>
  <si>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</si>
  <si>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</si>
  <si>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</si>
  <si>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</si>
  <si>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</si>
  <si>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</si>
  <si>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</si>
  <si>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</si>
  <si>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</si>
  <si>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</si>
  <si>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</si>
  <si>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</si>
  <si>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</si>
  <si>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</si>
  <si>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</si>
  <si>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</si>
  <si>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</si>
  <si>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</si>
  <si>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</si>
  <si>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</si>
  <si>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</si>
  <si>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</si>
  <si>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</si>
  <si>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</si>
  <si>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</si>
  <si>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</si>
  <si>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</si>
  <si>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</si>
  <si>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</si>
  <si>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</si>
  <si>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</si>
  <si>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</si>
  <si>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</si>
  <si>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</si>
  <si>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</si>
  <si>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</si>
  <si>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</si>
  <si>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</si>
  <si>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</si>
  <si>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</si>
  <si>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</si>
  <si>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</si>
  <si>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</si>
  <si>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</si>
  <si>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</si>
  <si>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</si>
  <si>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</si>
  <si>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</si>
  <si>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</si>
  <si>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</si>
  <si>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</si>
  <si>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</si>
  <si>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</si>
  <si>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</si>
  <si>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</si>
  <si>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</si>
  <si>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</si>
  <si>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</si>
  <si>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</si>
  <si>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</si>
  <si>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</si>
  <si>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</si>
  <si>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</si>
  <si>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</si>
  <si>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</si>
  <si>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</si>
  <si>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</si>
  <si>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</si>
  <si>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</si>
  <si>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</si>
  <si>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</si>
  <si>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</si>
  <si>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</si>
  <si>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</si>
  <si>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</si>
  <si>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</si>
  <si>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</si>
  <si>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</si>
  <si>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</si>
  <si>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</si>
  <si>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</si>
  <si>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</si>
  <si>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</si>
  <si>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</si>
  <si>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</si>
  <si>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</si>
  <si>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</si>
  <si>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</si>
  <si>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</si>
  <si>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</si>
  <si>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</si>
  <si>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</si>
  <si>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</si>
  <si>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</si>
  <si>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</si>
  <si>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</si>
  <si>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</si>
  <si>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</si>
  <si>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</si>
  <si>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</si>
  <si>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</si>
  <si>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</si>
  <si>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</si>
  <si>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</si>
  <si>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</si>
  <si>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</si>
  <si>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</si>
  <si>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</si>
  <si>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</si>
  <si>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</si>
  <si>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</si>
  <si>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</si>
  <si>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</si>
  <si>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</si>
  <si>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</si>
  <si>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</si>
  <si>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</si>
  <si>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</si>
  <si>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</si>
  <si>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</si>
  <si>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</si>
  <si>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</si>
  <si>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</si>
  <si>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</si>
  <si>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</si>
  <si>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</si>
  <si>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</si>
  <si>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</si>
  <si>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</si>
  <si>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</si>
  <si>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</si>
  <si>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</si>
  <si>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</si>
  <si>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</si>
  <si>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</si>
  <si>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</si>
  <si>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</si>
  <si>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</si>
  <si>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</si>
  <si>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</si>
  <si>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</si>
  <si>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</si>
  <si>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</si>
  <si>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</si>
  <si>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</si>
  <si>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</si>
  <si>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</si>
  <si>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</si>
  <si>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</si>
  <si>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</si>
  <si>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</si>
  <si>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</si>
  <si>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</si>
  <si>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</si>
  <si>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</si>
  <si>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</si>
  <si>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</si>
  <si>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</si>
  <si>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</si>
  <si>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</si>
  <si>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</si>
  <si>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</si>
  <si>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</si>
  <si>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</si>
  <si>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</si>
  <si>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</si>
  <si>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</si>
  <si>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</si>
  <si>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</si>
  <si>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</si>
  <si>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</si>
  <si>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</si>
  <si>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</si>
  <si>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</si>
  <si>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</si>
  <si>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</si>
  <si>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</si>
  <si>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</si>
  <si>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</si>
  <si>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</si>
  <si>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</si>
  <si>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</si>
  <si>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</si>
  <si>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</si>
  <si>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</si>
  <si>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</si>
  <si>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</si>
  <si>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</si>
  <si>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</si>
  <si>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</si>
  <si>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</si>
  <si>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</si>
  <si>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</si>
  <si>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</si>
  <si>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</si>
  <si>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</si>
  <si>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</si>
  <si>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</si>
  <si>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</si>
  <si>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</si>
  <si>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</si>
  <si>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</si>
  <si>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</si>
  <si>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</si>
  <si>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</si>
  <si>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</si>
  <si>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</si>
  <si>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</si>
  <si>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</si>
  <si>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</si>
  <si>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</si>
  <si>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</si>
  <si>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</si>
  <si>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</si>
  <si>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</si>
  <si>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</si>
  <si>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</si>
  <si>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</si>
  <si>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</si>
  <si>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</si>
  <si>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</si>
  <si>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</si>
  <si>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</si>
  <si>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</si>
  <si>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</si>
  <si>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</si>
  <si>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</si>
  <si>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</si>
  <si>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</si>
  <si>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</si>
  <si>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</si>
  <si>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</si>
  <si>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</si>
  <si>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</si>
  <si>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</si>
  <si>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</si>
  <si>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</si>
  <si>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</si>
  <si>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</si>
  <si>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</si>
  <si>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</si>
  <si>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</si>
  <si>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</si>
  <si>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</si>
  <si>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</si>
  <si>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</si>
  <si>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</si>
  <si>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</si>
  <si>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</si>
  <si>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</si>
  <si>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</si>
  <si>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</si>
  <si>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</si>
  <si>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</si>
  <si>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</si>
  <si>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</si>
  <si>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</si>
  <si>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</si>
  <si>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</si>
  <si>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</si>
  <si>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</si>
  <si>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</si>
  <si>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</si>
  <si>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</si>
  <si>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</si>
  <si>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</si>
  <si>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</si>
  <si>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</si>
  <si>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</si>
  <si>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</si>
  <si>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</si>
  <si>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</si>
  <si>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</si>
  <si>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</si>
  <si>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</si>
  <si>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</si>
  <si>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</si>
  <si>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</si>
  <si>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</si>
  <si>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</si>
  <si>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</si>
  <si>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</si>
  <si>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</si>
  <si>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</si>
  <si>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</si>
  <si>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</si>
  <si>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</si>
  <si>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</si>
  <si>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</si>
  <si>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</si>
  <si>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</si>
  <si>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</si>
  <si>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</si>
  <si>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</si>
  <si>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</si>
  <si>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</si>
  <si>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</si>
  <si>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</si>
  <si>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</si>
  <si>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</si>
  <si>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</si>
  <si>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</si>
  <si>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</si>
  <si>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</si>
  <si>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</si>
  <si>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</si>
  <si>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</si>
  <si>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</si>
  <si>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</si>
  <si>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</si>
  <si>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</si>
  <si>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</si>
  <si>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</si>
  <si>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</si>
  <si>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</si>
  <si>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</si>
  <si>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</si>
  <si>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</si>
  <si>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</si>
  <si>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</si>
  <si>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</si>
  <si>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</si>
  <si>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</si>
  <si>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</si>
  <si>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</si>
  <si>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</si>
  <si>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</si>
  <si>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</si>
  <si>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</si>
  <si>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</si>
  <si>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</si>
  <si>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</si>
  <si>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</si>
  <si>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</si>
  <si>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</si>
  <si>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</si>
  <si>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</si>
  <si>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</si>
  <si>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</si>
  <si>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</si>
  <si>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</si>
  <si>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</si>
  <si>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</si>
  <si>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</si>
  <si>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</si>
  <si>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</si>
  <si>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</si>
  <si>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</si>
  <si>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</si>
  <si>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</si>
  <si>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</si>
  <si>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</si>
  <si>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</si>
  <si>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</si>
  <si>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</si>
  <si>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</si>
  <si>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</si>
  <si>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</si>
  <si>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</si>
  <si>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</si>
  <si>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</si>
  <si>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</si>
  <si>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</si>
  <si>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</si>
  <si>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</si>
  <si>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</si>
  <si>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</si>
  <si>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</si>
  <si>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</si>
  <si>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</si>
  <si>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</si>
  <si>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</si>
  <si>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</si>
  <si>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</si>
  <si>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</si>
  <si>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</si>
  <si>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</si>
  <si>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</si>
  <si>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</si>
  <si>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</si>
  <si>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</si>
  <si>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</si>
  <si>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</si>
  <si>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</si>
  <si>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</si>
  <si>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</si>
  <si>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</si>
  <si>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</si>
  <si>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</si>
  <si>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</si>
  <si>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</si>
  <si>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</si>
  <si>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</si>
  <si>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</si>
  <si>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</si>
  <si>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</si>
  <si>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</si>
  <si>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</si>
  <si>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</si>
  <si>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</si>
  <si>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</si>
  <si>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</si>
  <si>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</si>
  <si>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</si>
  <si>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</si>
  <si>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</si>
  <si>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</si>
  <si>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</si>
  <si>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</si>
  <si>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</si>
  <si>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</si>
  <si>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</si>
  <si>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</si>
  <si>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</si>
  <si>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</si>
  <si>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</si>
  <si>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</si>
  <si>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</si>
  <si>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</si>
  <si>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</si>
  <si>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</si>
  <si>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</si>
  <si>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</si>
  <si>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</si>
  <si>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</si>
  <si>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</si>
  <si>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</si>
  <si>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</si>
  <si>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</si>
  <si>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</si>
  <si>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</si>
  <si>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</si>
  <si>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</si>
  <si>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</si>
  <si>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</si>
  <si>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</si>
  <si>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</si>
  <si>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</si>
  <si>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</si>
  <si>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</si>
  <si>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</si>
  <si>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</si>
  <si>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</si>
  <si>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</si>
  <si>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</si>
  <si>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</si>
  <si>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</si>
  <si>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</si>
  <si>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</si>
  <si>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</si>
  <si>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</si>
  <si>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</si>
  <si>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</si>
  <si>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</si>
  <si>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</si>
  <si>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</si>
  <si>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</si>
  <si>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</si>
  <si>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</si>
  <si>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</si>
  <si>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</si>
  <si>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</si>
  <si>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</si>
  <si>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</si>
  <si>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</si>
  <si>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</si>
  <si>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</si>
  <si>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</si>
  <si>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</si>
  <si>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</si>
  <si>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</si>
  <si>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</si>
  <si>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</si>
  <si>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</si>
  <si>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</si>
  <si>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</si>
  <si>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</si>
  <si>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</si>
  <si>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</si>
  <si>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</si>
  <si>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</si>
  <si>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</si>
  <si>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</si>
  <si>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</si>
  <si>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</si>
  <si>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</si>
  <si>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</si>
  <si>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</si>
  <si>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</si>
  <si>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</si>
  <si>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</si>
  <si>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</si>
  <si>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</si>
  <si>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</si>
  <si>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</si>
  <si>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</si>
  <si>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</si>
  <si>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</si>
  <si>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</si>
  <si>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</si>
  <si>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</si>
  <si>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</si>
  <si>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</si>
  <si>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</si>
  <si>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</si>
  <si>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</si>
  <si>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</si>
  <si>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</si>
  <si>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</si>
  <si>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</si>
  <si>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</si>
  <si>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</si>
  <si>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</si>
  <si>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</si>
  <si>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</si>
  <si>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</si>
  <si>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</si>
  <si>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</si>
  <si>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</si>
  <si>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</si>
  <si>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</si>
  <si>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</si>
  <si>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</si>
  <si>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</si>
  <si>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</si>
  <si>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</si>
  <si>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</si>
  <si>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</si>
  <si>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</si>
  <si>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</si>
  <si>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</si>
  <si>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</si>
  <si>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</si>
  <si>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</si>
  <si>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</si>
  <si>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</si>
  <si>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</si>
  <si>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</si>
  <si>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</si>
  <si>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</si>
  <si>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</si>
  <si>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</si>
  <si>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</si>
  <si>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</si>
  <si>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</si>
  <si>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</si>
  <si>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</si>
  <si>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</si>
  <si>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</si>
  <si>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</si>
  <si>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</si>
  <si>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</si>
  <si>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</si>
  <si>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</si>
  <si>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</si>
  <si>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</si>
  <si>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</si>
  <si>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</si>
  <si>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</si>
  <si>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</si>
  <si>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</si>
  <si>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</si>
  <si>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</si>
  <si>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</si>
  <si>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</si>
  <si>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</si>
  <si>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</si>
  <si>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</si>
  <si>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</si>
  <si>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</si>
  <si>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</si>
  <si>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</si>
  <si>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</si>
  <si>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</si>
  <si>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</si>
  <si>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</si>
  <si>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</si>
  <si>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</si>
  <si>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</si>
  <si>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</si>
  <si>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</si>
  <si>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</si>
  <si>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</si>
  <si>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</si>
  <si>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</si>
  <si>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</si>
  <si>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</si>
  <si>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</si>
  <si>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</si>
  <si>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</si>
  <si>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</si>
  <si>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</si>
  <si>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</si>
  <si>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</si>
  <si>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</si>
  <si>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</si>
  <si>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</si>
  <si>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</si>
  <si>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</si>
  <si>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</si>
  <si>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</si>
  <si>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</si>
  <si>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</si>
  <si>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</si>
  <si>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</si>
  <si>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</si>
  <si>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</si>
  <si>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</si>
  <si>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</si>
  <si>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</si>
  <si>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</si>
  <si>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</si>
  <si>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</si>
  <si>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</si>
  <si>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</si>
  <si>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</si>
  <si>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</si>
  <si>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</si>
  <si>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</si>
  <si>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</si>
  <si>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</si>
  <si>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</si>
  <si>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</si>
  <si>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</si>
  <si>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</si>
  <si>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</si>
  <si>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</si>
  <si>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</si>
  <si>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</si>
  <si>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</si>
  <si>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</si>
  <si>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</si>
  <si>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</si>
  <si>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</si>
  <si>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</si>
  <si>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</si>
  <si>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</si>
  <si>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</si>
  <si>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</si>
  <si>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</si>
  <si>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</si>
  <si>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</si>
  <si>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</si>
  <si>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</si>
  <si>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</si>
  <si>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</si>
  <si>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</si>
  <si>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</si>
  <si>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</si>
  <si>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</si>
  <si>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</si>
  <si>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</si>
  <si>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</si>
  <si>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</si>
  <si>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</si>
  <si>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</si>
  <si>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</si>
  <si>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</si>
  <si>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</si>
  <si>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</si>
  <si>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</si>
  <si>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</si>
  <si>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</si>
  <si>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</si>
  <si>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</si>
  <si>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</si>
  <si>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</si>
  <si>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</si>
  <si>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</si>
  <si>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</si>
  <si>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</si>
  <si>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</si>
  <si>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</si>
  <si>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</si>
  <si>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</si>
  <si>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</si>
  <si>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</si>
  <si>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</si>
  <si>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</si>
  <si>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</si>
  <si>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</si>
  <si>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</si>
  <si>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</si>
  <si>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</si>
  <si>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</si>
  <si>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</si>
  <si>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</si>
  <si>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</si>
  <si>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</si>
  <si>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</si>
  <si>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</si>
  <si>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</si>
  <si>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</si>
  <si>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</si>
  <si>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</si>
  <si>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</si>
  <si>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</si>
  <si>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</si>
  <si>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</si>
  <si>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</si>
  <si>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</si>
  <si>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</si>
  <si>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</si>
  <si>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</si>
  <si>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</si>
  <si>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</si>
  <si>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</si>
  <si>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</si>
  <si>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</si>
  <si>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</si>
  <si>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</si>
  <si>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</si>
  <si>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</si>
  <si>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</si>
  <si>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</si>
  <si>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</si>
  <si>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</si>
  <si>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</si>
  <si>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</si>
  <si>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</si>
  <si>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</si>
  <si>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</si>
  <si>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</si>
  <si>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</si>
  <si>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</si>
  <si>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</si>
  <si>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</si>
  <si>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</si>
  <si>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</si>
  <si>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</si>
  <si>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</si>
  <si>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</si>
  <si>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</si>
  <si>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</si>
  <si>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</si>
  <si>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</si>
  <si>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</si>
  <si>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</si>
  <si>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</si>
  <si>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</si>
  <si>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</si>
  <si>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</si>
  <si>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</si>
  <si>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</si>
  <si>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</si>
  <si>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</si>
  <si>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</si>
  <si>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</si>
  <si>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</si>
  <si>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</si>
  <si>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</si>
  <si>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</si>
  <si>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</si>
  <si>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</si>
  <si>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</si>
  <si>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</si>
  <si>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</si>
  <si>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</si>
  <si>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</si>
  <si>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</si>
  <si>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</si>
  <si>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</si>
  <si>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</si>
  <si>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</si>
  <si>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</si>
  <si>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</si>
  <si>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</si>
  <si>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</si>
  <si>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</si>
  <si>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</si>
  <si>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</si>
  <si>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</si>
  <si>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</si>
  <si>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</si>
  <si>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</si>
  <si>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</si>
  <si>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</si>
  <si>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</si>
  <si>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</si>
  <si>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</si>
  <si>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</si>
  <si>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</si>
  <si>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</si>
  <si>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</si>
  <si>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</si>
  <si>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</si>
  <si>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</si>
  <si>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</si>
  <si>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</si>
  <si>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</si>
  <si>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</si>
  <si>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</si>
  <si>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</si>
  <si>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</si>
  <si>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</si>
  <si>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</si>
  <si>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</si>
  <si>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</si>
  <si>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</si>
  <si>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</si>
  <si>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</si>
  <si>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</si>
  <si>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</si>
  <si>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</si>
  <si>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</si>
  <si>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</si>
  <si>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</si>
  <si>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</si>
  <si>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</si>
  <si>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</si>
  <si>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</si>
  <si>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</si>
  <si>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</si>
  <si>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</si>
  <si>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</si>
  <si>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</si>
  <si>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</si>
  <si>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</si>
  <si>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</si>
  <si>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</si>
  <si>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</si>
  <si>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</si>
  <si>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</si>
  <si>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</si>
  <si>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</si>
  <si>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</si>
  <si>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</si>
  <si>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</si>
  <si>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</si>
  <si>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</si>
  <si>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</si>
  <si>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</si>
  <si>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</si>
  <si>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</si>
  <si>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</si>
  <si>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</si>
  <si>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</si>
  <si>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</si>
  <si>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</si>
  <si>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</si>
  <si>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</si>
  <si>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</si>
  <si>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</si>
  <si>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</si>
  <si>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</si>
  <si>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</si>
  <si>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</si>
  <si>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</si>
  <si>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</si>
  <si>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</si>
  <si>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</si>
  <si>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</si>
  <si>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</si>
  <si>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</si>
  <si>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</si>
  <si>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</si>
  <si>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</si>
  <si>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</si>
  <si>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</si>
  <si>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</si>
  <si>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</si>
  <si>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</si>
  <si>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</si>
  <si>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</si>
  <si>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</si>
  <si>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</si>
  <si>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</si>
  <si>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</si>
  <si>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</si>
  <si>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</si>
  <si>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</si>
  <si>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</si>
  <si>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</si>
  <si>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</si>
  <si>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</si>
  <si>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</si>
  <si>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</si>
  <si>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</si>
  <si>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</si>
  <si>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</si>
  <si>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</si>
  <si>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</si>
  <si>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</si>
  <si>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</si>
  <si>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</si>
  <si>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</si>
  <si>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</si>
  <si>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</si>
  <si>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</si>
  <si>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</si>
  <si>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</si>
  <si>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</si>
  <si>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</si>
  <si>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</si>
  <si>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</si>
  <si>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</si>
  <si>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</si>
  <si>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</si>
  <si>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</si>
  <si>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</si>
  <si>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</si>
  <si>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</si>
  <si>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</si>
  <si>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</si>
  <si>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</si>
  <si>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</si>
  <si>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</si>
  <si>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</si>
  <si>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</si>
  <si>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</si>
  <si>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</si>
  <si>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</si>
  <si>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</si>
  <si>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</si>
  <si>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</si>
  <si>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</si>
  <si>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</si>
  <si>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</si>
  <si>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</si>
  <si>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</si>
  <si>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</si>
  <si>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</si>
  <si>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</si>
  <si>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</si>
  <si>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</si>
  <si>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</si>
  <si>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</si>
  <si>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</si>
  <si>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</si>
  <si>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</si>
  <si>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</si>
  <si>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</si>
  <si>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</si>
  <si>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</si>
  <si>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</si>
  <si>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</si>
  <si>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</si>
  <si>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</si>
  <si>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</si>
  <si>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</si>
  <si>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</si>
  <si>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</si>
  <si>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</si>
  <si>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</si>
  <si>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</si>
  <si>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</si>
  <si>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</si>
  <si>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</si>
  <si>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</si>
  <si>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</si>
  <si>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</si>
  <si>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</si>
  <si>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</si>
  <si>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</si>
  <si>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</si>
  <si>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</si>
  <si>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</si>
  <si>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</si>
  <si>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</si>
  <si>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</si>
  <si>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</si>
  <si>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</si>
  <si>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</si>
  <si>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</si>
  <si>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</si>
  <si>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</si>
  <si>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</si>
  <si>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</si>
  <si>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</si>
  <si>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</si>
  <si>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</si>
  <si>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</si>
  <si>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</si>
  <si>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</si>
  <si>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</si>
  <si>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</si>
  <si>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</si>
  <si>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</si>
  <si>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</si>
  <si>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</si>
  <si>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</si>
  <si>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</si>
  <si>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</si>
  <si>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</si>
  <si>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</si>
  <si>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</si>
  <si>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</si>
  <si>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</si>
  <si>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</si>
  <si>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</si>
  <si>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</si>
  <si>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</si>
  <si>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</si>
  <si>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</si>
  <si>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</si>
  <si>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</si>
  <si>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</si>
  <si>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</si>
  <si>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</si>
  <si>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</si>
  <si>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</si>
  <si>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</si>
  <si>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</si>
  <si>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</si>
  <si>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</si>
  <si>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</si>
  <si>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</si>
  <si>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</si>
  <si>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</si>
  <si>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</si>
  <si>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</si>
  <si>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</si>
  <si>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</si>
  <si>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</si>
  <si>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</si>
  <si>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</si>
  <si>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</si>
  <si>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</si>
  <si>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</si>
  <si>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</si>
  <si>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</si>
  <si>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</si>
  <si>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</si>
  <si>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</si>
  <si>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</si>
  <si>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</si>
  <si>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</si>
  <si>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</si>
  <si>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</si>
  <si>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</si>
  <si>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</si>
  <si>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</si>
  <si>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</si>
  <si>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</si>
  <si>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</si>
  <si>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</si>
  <si>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</si>
  <si>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</si>
  <si>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</si>
  <si>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</si>
  <si>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</si>
  <si>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</si>
  <si>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</si>
  <si>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</si>
  <si>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</si>
  <si>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</si>
  <si>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</si>
  <si>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</si>
  <si>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</si>
  <si>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</si>
  <si>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</si>
  <si>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</si>
  <si>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</si>
  <si>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</si>
  <si>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</si>
  <si>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</si>
  <si>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</si>
  <si>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</si>
  <si>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</si>
  <si>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</si>
  <si>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</si>
  <si>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</si>
  <si>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</si>
  <si>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</si>
  <si>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</si>
  <si>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</si>
  <si>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</si>
  <si>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</si>
  <si>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</si>
  <si>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</si>
  <si>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</si>
  <si>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</si>
  <si>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</si>
  <si>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</si>
  <si>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</si>
  <si>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</si>
  <si>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</si>
  <si>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</si>
  <si>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</si>
  <si>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</si>
  <si>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</si>
  <si>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</si>
  <si>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</si>
  <si>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</si>
  <si>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</si>
  <si>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</si>
  <si>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</si>
  <si>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</si>
  <si>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</si>
  <si>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</si>
  <si>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</si>
  <si>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</si>
  <si>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</si>
  <si>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</si>
  <si>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</si>
  <si>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</si>
  <si>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</si>
  <si>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</si>
  <si>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</si>
  <si>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</si>
  <si>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</si>
  <si>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</si>
  <si>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</si>
  <si>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</si>
  <si>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</si>
  <si>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</si>
  <si>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</si>
  <si>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</si>
  <si>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</si>
  <si>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</si>
  <si>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</si>
  <si>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</si>
  <si>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</si>
  <si>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</si>
  <si>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</si>
  <si>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</si>
  <si>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</si>
  <si>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</si>
  <si>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</si>
  <si>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</si>
  <si>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</si>
  <si>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</si>
  <si>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</si>
  <si>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</si>
  <si>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</si>
  <si>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</si>
  <si>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</si>
  <si>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</si>
  <si>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</si>
  <si>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</si>
  <si>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</si>
  <si>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</si>
  <si>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</si>
  <si>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</si>
  <si>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</si>
  <si>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</si>
  <si>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</si>
  <si>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</si>
  <si>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</si>
  <si>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</si>
  <si>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</si>
  <si>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</si>
  <si>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</si>
  <si>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</si>
  <si>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</si>
  <si>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</si>
  <si>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</si>
  <si>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</si>
  <si>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</si>
  <si>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</si>
  <si>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</si>
  <si>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</si>
  <si>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</si>
  <si>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</si>
  <si>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</si>
  <si>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</si>
  <si>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</si>
  <si>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</si>
  <si>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</si>
  <si>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</si>
  <si>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</si>
  <si>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</si>
  <si>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</si>
  <si>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</si>
  <si>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</si>
  <si>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</si>
  <si>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</si>
  <si>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</si>
  <si>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</si>
  <si>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</si>
  <si>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</si>
  <si>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</si>
  <si>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</si>
  <si>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</si>
  <si>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</si>
  <si>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</si>
  <si>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</si>
  <si>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</si>
  <si>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</si>
  <si>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</si>
  <si>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</si>
  <si>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</si>
  <si>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</si>
  <si>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</si>
  <si>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</si>
  <si>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</si>
  <si>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</si>
  <si>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</si>
  <si>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</si>
  <si>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</si>
  <si>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</si>
  <si>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</si>
  <si>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</si>
  <si>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</si>
  <si>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</si>
  <si>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</si>
  <si>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</si>
  <si>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</si>
  <si>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</si>
  <si>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</si>
  <si>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</si>
  <si>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</si>
  <si>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</si>
  <si>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</si>
  <si>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</si>
  <si>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</si>
  <si>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</si>
  <si>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</si>
  <si>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</si>
  <si>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</si>
  <si>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</si>
  <si>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</si>
  <si>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</si>
  <si>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</si>
  <si>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</si>
  <si>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</si>
  <si>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</si>
  <si>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</si>
  <si>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</si>
  <si>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</si>
  <si>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</si>
  <si>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</si>
  <si>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</si>
  <si>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</si>
  <si>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</si>
  <si>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</si>
  <si>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</si>
  <si>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</si>
  <si>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</si>
  <si>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</si>
  <si>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</si>
  <si>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</si>
  <si>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</si>
  <si>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</si>
  <si>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</si>
  <si>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</si>
  <si>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</si>
  <si>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</si>
  <si>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</si>
  <si>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</si>
  <si>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</si>
  <si>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</si>
  <si>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</si>
  <si>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</si>
  <si>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</si>
  <si>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</si>
  <si>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</si>
  <si>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</si>
  <si>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</si>
  <si>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</si>
  <si>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</si>
  <si>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</si>
  <si>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</si>
  <si>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</si>
  <si>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</si>
  <si>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</si>
  <si>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</si>
  <si>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</si>
  <si>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</si>
  <si>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</si>
  <si>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</si>
  <si>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</si>
  <si>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</si>
  <si>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</si>
  <si>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</si>
  <si>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</si>
  <si>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</si>
  <si>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</si>
  <si>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</si>
  <si>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</si>
  <si>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</si>
  <si>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</si>
  <si>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</si>
  <si>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</si>
  <si>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</si>
  <si>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</si>
  <si>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</si>
  <si>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</si>
  <si>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</si>
  <si>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</si>
  <si>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</si>
  <si>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</si>
  <si>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</si>
  <si>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</si>
  <si>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</si>
  <si>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</si>
  <si>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</si>
  <si>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</si>
  <si>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</si>
  <si>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</si>
  <si>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</si>
  <si>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</si>
  <si>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</si>
  <si>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</si>
  <si>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</si>
  <si>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</si>
  <si>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</si>
  <si>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</si>
  <si>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</si>
  <si>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</si>
  <si>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</si>
  <si>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</si>
  <si>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</si>
  <si>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</si>
  <si>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</si>
  <si>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</si>
  <si>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</si>
  <si>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</si>
  <si>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</si>
  <si>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</si>
  <si>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</si>
  <si>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</si>
  <si>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</si>
  <si>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</si>
  <si>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</si>
  <si>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</si>
  <si>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</si>
  <si>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</si>
  <si>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</si>
  <si>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</si>
  <si>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</si>
  <si>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</si>
  <si>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</si>
  <si>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</si>
  <si>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</si>
  <si>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</si>
  <si>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</si>
  <si>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</si>
  <si>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</si>
  <si>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</si>
  <si>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</si>
  <si>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</si>
  <si>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</si>
  <si>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</si>
  <si>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</si>
  <si>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</si>
  <si>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</si>
  <si>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</si>
  <si>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</si>
  <si>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</si>
  <si>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</si>
  <si>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</si>
  <si>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</si>
  <si>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</si>
  <si>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</si>
  <si>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</si>
  <si>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</si>
  <si>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</si>
  <si>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</si>
  <si>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</si>
  <si>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</si>
  <si>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</si>
  <si>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</si>
  <si>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</si>
  <si>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</si>
  <si>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</si>
  <si>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</si>
  <si>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</si>
  <si>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</si>
  <si>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</si>
  <si>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</si>
  <si>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</si>
  <si>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</si>
  <si>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</si>
  <si>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</si>
  <si>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</si>
  <si>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</si>
  <si>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</si>
  <si>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</si>
  <si>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</si>
  <si>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</si>
  <si>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</si>
  <si>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</si>
  <si>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</si>
  <si>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</si>
  <si>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</si>
  <si>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</si>
  <si>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</si>
  <si>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</si>
  <si>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</si>
  <si>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</si>
  <si>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</si>
  <si>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</si>
  <si>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</si>
  <si>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</si>
  <si>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</si>
  <si>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</si>
  <si>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</si>
  <si>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</si>
  <si>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</si>
  <si>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</si>
  <si>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</si>
  <si>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</si>
  <si>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</si>
  <si>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</si>
  <si>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</si>
  <si>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</si>
  <si>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</si>
  <si>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</si>
  <si>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</si>
  <si>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</si>
  <si>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</si>
  <si>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</si>
  <si>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</si>
  <si>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</si>
  <si>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</si>
  <si>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</si>
  <si>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</si>
  <si>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</si>
  <si>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</si>
  <si>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</si>
  <si>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</si>
  <si>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</si>
  <si>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</si>
  <si>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</si>
  <si>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</si>
  <si>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</si>
  <si>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</si>
  <si>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</si>
  <si>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</si>
  <si>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</si>
  <si>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</si>
  <si>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</si>
  <si>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</si>
  <si>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</si>
  <si>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</si>
  <si>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</si>
  <si>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</si>
  <si>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</si>
  <si>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</si>
  <si>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</si>
  <si>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</si>
  <si>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</si>
  <si>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</si>
  <si>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</si>
  <si>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</si>
  <si>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</si>
  <si>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</si>
  <si>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</si>
  <si>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</si>
  <si>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</si>
  <si>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</si>
  <si>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</si>
  <si>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</si>
  <si>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</si>
  <si>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</si>
  <si>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</si>
  <si>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</si>
  <si>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</si>
  <si>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</si>
  <si>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</si>
  <si>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</si>
  <si>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</si>
  <si>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</si>
  <si>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</si>
  <si>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</si>
  <si>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</si>
  <si>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</si>
  <si>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</si>
  <si>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</si>
  <si>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</si>
  <si>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</si>
  <si>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</si>
  <si>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</si>
  <si>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</si>
  <si>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</si>
  <si>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</si>
  <si>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</si>
  <si>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</si>
  <si>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</si>
  <si>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</si>
  <si>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</si>
  <si>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</si>
  <si>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</si>
  <si>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</si>
  <si>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</si>
  <si>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</si>
  <si>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</si>
  <si>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</si>
  <si>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</si>
  <si>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</si>
  <si>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</si>
  <si>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</si>
  <si>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</si>
  <si>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</si>
  <si>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</si>
  <si>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</si>
  <si>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</si>
  <si>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</si>
  <si>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</si>
  <si>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</si>
  <si>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</si>
  <si>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</si>
  <si>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</si>
  <si>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</si>
  <si>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</si>
  <si>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</si>
  <si>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</si>
  <si>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</si>
  <si>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</si>
  <si>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</si>
  <si>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</si>
  <si>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</si>
  <si>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</si>
  <si>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</si>
  <si>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</si>
  <si>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</si>
  <si>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</si>
  <si>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</si>
  <si>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</si>
  <si>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</si>
  <si>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</si>
  <si>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</si>
  <si>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</si>
  <si>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</si>
  <si>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</si>
  <si>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</si>
  <si>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</si>
  <si>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</si>
  <si>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</si>
  <si>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</si>
  <si>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</si>
  <si>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</si>
  <si>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</si>
  <si>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</si>
  <si>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</si>
  <si>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</si>
  <si>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</si>
  <si>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</si>
  <si>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</si>
  <si>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</si>
  <si>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</si>
  <si>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</si>
  <si>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</si>
  <si>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</si>
  <si>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</si>
  <si>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</si>
  <si>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</si>
  <si>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</si>
  <si>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</si>
  <si>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</si>
  <si>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</si>
  <si>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</si>
  <si>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</si>
  <si>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</si>
  <si>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</si>
  <si>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</si>
  <si>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</si>
  <si>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</si>
  <si>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</si>
  <si>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</si>
  <si>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</si>
  <si>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</si>
  <si>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</si>
  <si>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</si>
  <si>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</si>
  <si>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</si>
  <si>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</si>
  <si>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</si>
  <si>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</si>
  <si>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</si>
  <si>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</si>
  <si>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</si>
  <si>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</si>
  <si>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</si>
  <si>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</si>
  <si>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</si>
  <si>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</si>
  <si>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</si>
  <si>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</si>
  <si>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</si>
  <si>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</si>
  <si>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</si>
  <si>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</si>
  <si>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</si>
  <si>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</si>
  <si>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</si>
  <si>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</si>
  <si>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</si>
  <si>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</si>
  <si>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</si>
  <si>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</si>
  <si>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</si>
  <si>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</si>
  <si>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</si>
  <si>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</si>
  <si>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</si>
  <si>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</si>
  <si>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</si>
  <si>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</si>
  <si>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</si>
  <si>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</si>
  <si>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</si>
  <si>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</si>
  <si>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</si>
  <si>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</si>
  <si>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</si>
  <si>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</si>
  <si>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</si>
  <si>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</si>
  <si>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</si>
  <si>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</si>
  <si>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</si>
  <si>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</si>
  <si>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</si>
  <si>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</si>
  <si>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</si>
  <si>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</si>
  <si>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</si>
  <si>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</si>
  <si>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</si>
  <si>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</si>
  <si>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</si>
  <si>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</si>
  <si>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</si>
  <si>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</si>
  <si>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</si>
  <si>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</si>
  <si>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</si>
  <si>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</si>
  <si>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</si>
  <si>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</si>
  <si>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</si>
  <si>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</si>
  <si>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</si>
  <si>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</si>
  <si>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</si>
  <si>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</si>
  <si>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</si>
  <si>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</si>
  <si>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</si>
  <si>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</si>
  <si>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</si>
  <si>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</si>
  <si>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</si>
  <si>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</si>
  <si>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</si>
  <si>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</si>
  <si>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</si>
  <si>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</si>
  <si>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</si>
  <si>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</si>
  <si>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</si>
  <si>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</si>
  <si>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</si>
  <si>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</si>
  <si>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</si>
  <si>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</si>
  <si>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</si>
  <si>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</si>
  <si>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</si>
  <si>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</si>
  <si>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</si>
  <si>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</si>
  <si>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</si>
  <si>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</si>
  <si>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</si>
  <si>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</si>
  <si>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</si>
  <si>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</si>
  <si>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</si>
  <si>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</si>
  <si>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</si>
  <si>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</si>
  <si>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</si>
  <si>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</si>
  <si>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</si>
  <si>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</si>
  <si>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</si>
  <si>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</si>
  <si>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</si>
  <si>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</si>
  <si>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</si>
  <si>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</si>
  <si>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</si>
  <si>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</si>
  <si>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</si>
  <si>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</si>
  <si>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</si>
  <si>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</si>
  <si>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</si>
  <si>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</si>
  <si>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</si>
  <si>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</si>
  <si>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</si>
  <si>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</si>
  <si>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</si>
  <si>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</si>
  <si>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</si>
  <si>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</si>
  <si>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</si>
  <si>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</si>
  <si>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</si>
  <si>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</si>
  <si>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</si>
  <si>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</si>
  <si>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</si>
  <si>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</si>
  <si>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</si>
  <si>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</si>
  <si>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</si>
  <si>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</si>
  <si>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</si>
  <si>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</si>
  <si>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</si>
  <si>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</si>
  <si>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</si>
  <si>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</si>
  <si>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</si>
  <si>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</si>
  <si>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</si>
  <si>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</si>
  <si>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</si>
  <si>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</si>
  <si>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</si>
  <si>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</si>
  <si>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</si>
  <si>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</si>
  <si>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</si>
  <si>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</si>
  <si>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</si>
  <si>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</si>
  <si>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</si>
  <si>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</si>
  <si>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</si>
  <si>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</si>
  <si>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</si>
  <si>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</si>
  <si>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</si>
  <si>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</si>
  <si>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</si>
  <si>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</si>
  <si>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</si>
  <si>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</si>
  <si>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</si>
  <si>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</si>
  <si>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</si>
  <si>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</si>
  <si>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</si>
  <si>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</si>
  <si>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</si>
  <si>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</si>
  <si>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</si>
  <si>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</si>
  <si>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</si>
  <si>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</si>
  <si>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</si>
  <si>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</si>
  <si>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</si>
  <si>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</si>
  <si>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</si>
  <si>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</si>
  <si>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</si>
  <si>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</si>
  <si>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</si>
  <si>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</si>
  <si>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</si>
  <si>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</si>
  <si>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</si>
  <si>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</si>
  <si>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</si>
  <si>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</si>
  <si>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</si>
  <si>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</si>
  <si>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</si>
  <si>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</si>
  <si>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</si>
  <si>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</si>
  <si>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</si>
  <si>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</si>
  <si>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</si>
  <si>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</si>
  <si>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</si>
  <si>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</si>
  <si>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</si>
  <si>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</si>
  <si>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</si>
  <si>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</si>
  <si>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</si>
  <si>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</si>
  <si>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</si>
  <si>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</si>
  <si>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</si>
  <si>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</si>
  <si>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</si>
  <si>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</si>
  <si>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</si>
  <si>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</si>
  <si>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</si>
  <si>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</si>
  <si>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</si>
  <si>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</si>
  <si>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</si>
  <si>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</si>
  <si>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</si>
  <si>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</si>
  <si>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</si>
  <si>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</si>
  <si>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</si>
  <si>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</si>
  <si>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</si>
  <si>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</si>
  <si>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</si>
  <si>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</si>
  <si>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</si>
  <si>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</si>
  <si>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</si>
  <si>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</si>
  <si>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</si>
  <si>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</si>
  <si>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</si>
  <si>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</si>
  <si>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</si>
  <si>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</si>
  <si>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</si>
  <si>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</si>
  <si>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</si>
  <si>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</si>
  <si>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</si>
  <si>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</si>
  <si>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</si>
  <si>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</si>
  <si>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</si>
  <si>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</si>
  <si>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</si>
  <si>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</si>
  <si>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</si>
  <si>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</si>
  <si>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</si>
  <si>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</si>
  <si>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</si>
  <si>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</si>
  <si>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</si>
  <si>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</si>
  <si>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</si>
  <si>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</si>
  <si>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</si>
  <si>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</si>
  <si>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</si>
  <si>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</si>
  <si>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</si>
  <si>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</si>
  <si>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</si>
  <si>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</si>
  <si>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</si>
  <si>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</si>
  <si>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</si>
  <si>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</si>
  <si>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</si>
  <si>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</si>
  <si>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</si>
  <si>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</si>
  <si>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</si>
  <si>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</si>
  <si>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</si>
  <si>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</si>
  <si>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</si>
  <si>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</si>
  <si>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</si>
  <si>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</si>
  <si>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</si>
  <si>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</si>
  <si>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</si>
  <si>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</si>
  <si>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</si>
  <si>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</si>
  <si>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</si>
  <si>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</si>
  <si>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</si>
  <si>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</si>
  <si>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</si>
  <si>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</si>
  <si>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</si>
  <si>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</si>
  <si>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</si>
  <si>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</si>
  <si>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</si>
  <si>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</si>
  <si>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</si>
  <si>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</si>
  <si>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</si>
  <si>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</si>
  <si>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</si>
  <si>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</si>
  <si>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</si>
  <si>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</si>
  <si>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</si>
  <si>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</si>
  <si>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</si>
  <si>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</si>
  <si>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</si>
  <si>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</si>
  <si>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</si>
  <si>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</si>
  <si>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</si>
  <si>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</si>
  <si>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</si>
  <si>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</si>
  <si>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</si>
  <si>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</si>
  <si>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</si>
  <si>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</si>
  <si>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</si>
  <si>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</si>
  <si>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</si>
  <si>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</si>
  <si>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</si>
  <si>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</si>
  <si>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</si>
  <si>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</si>
  <si>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</si>
  <si>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</si>
  <si>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</si>
  <si>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</si>
  <si>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</si>
  <si>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</si>
  <si>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</si>
  <si>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</si>
  <si>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</si>
  <si>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</si>
  <si>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</si>
  <si>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</si>
  <si>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</si>
  <si>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</si>
  <si>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</si>
  <si>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</si>
  <si>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</si>
  <si>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</si>
  <si>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</si>
  <si>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</si>
  <si>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</si>
  <si>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</si>
  <si>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</si>
  <si>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</si>
  <si>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</si>
  <si>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</si>
  <si>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</si>
  <si>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</si>
  <si>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</si>
  <si>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</si>
  <si>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</si>
  <si>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</si>
  <si>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</si>
  <si>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</si>
  <si>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</si>
  <si>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</si>
  <si>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</si>
  <si>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</si>
  <si>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</si>
  <si>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</si>
  <si>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</si>
  <si>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</si>
  <si>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</si>
  <si>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</si>
  <si>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</si>
  <si>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</si>
  <si>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</si>
  <si>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</si>
  <si>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</si>
  <si>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</si>
  <si>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</si>
  <si>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</si>
  <si>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</si>
  <si>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</si>
  <si>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</si>
  <si>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</si>
  <si>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</si>
  <si>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</si>
  <si>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</si>
  <si>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</si>
  <si>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</si>
  <si>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</si>
  <si>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</si>
  <si>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</si>
  <si>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</si>
  <si>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</si>
  <si>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</si>
  <si>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</si>
  <si>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</si>
  <si>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</si>
  <si>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</si>
  <si>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</si>
  <si>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</si>
  <si>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</si>
  <si>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</si>
  <si>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</si>
  <si>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</si>
  <si>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</si>
  <si>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</si>
  <si>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</si>
  <si>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</si>
  <si>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</si>
  <si>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</si>
  <si>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</si>
  <si>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</si>
  <si>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</si>
  <si>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</si>
  <si>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</si>
  <si>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</si>
  <si>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</si>
  <si>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</si>
  <si>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</si>
  <si>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</si>
  <si>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</si>
  <si>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</si>
  <si>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</si>
  <si>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</si>
  <si>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</si>
  <si>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</si>
  <si>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</si>
  <si>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</si>
  <si>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</si>
  <si>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</si>
  <si>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</si>
  <si>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</si>
  <si>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</si>
  <si>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</si>
  <si>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</si>
  <si>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</si>
  <si>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</si>
  <si>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</si>
  <si>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</si>
  <si>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</si>
  <si>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</si>
  <si>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</si>
  <si>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</si>
  <si>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</si>
  <si>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</si>
  <si>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</si>
  <si>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</si>
  <si>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</si>
  <si>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</si>
  <si>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</si>
  <si>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</si>
  <si>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</si>
  <si>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</si>
  <si>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</si>
  <si>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</si>
  <si>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</si>
  <si>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</si>
  <si>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</si>
  <si>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</si>
  <si>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</si>
  <si>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</si>
  <si>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</si>
  <si>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</si>
  <si>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</si>
  <si>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</si>
  <si>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</si>
  <si>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</si>
  <si>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</si>
  <si>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</si>
  <si>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</si>
  <si>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</si>
  <si>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</si>
  <si>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</si>
  <si>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</si>
  <si>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</si>
  <si>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</si>
  <si>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</si>
  <si>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</si>
  <si>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</si>
  <si>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</si>
  <si>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</si>
  <si>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</si>
  <si>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</si>
  <si>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</si>
  <si>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</si>
  <si>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</si>
  <si>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</si>
  <si>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</si>
  <si>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</si>
  <si>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</si>
  <si>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</si>
  <si>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</si>
  <si>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</si>
  <si>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</si>
  <si>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</si>
  <si>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</si>
  <si>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</si>
  <si>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</si>
  <si>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</si>
  <si>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</si>
  <si>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</si>
  <si>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</si>
  <si>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</si>
  <si>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</si>
  <si>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</si>
  <si>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</si>
  <si>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</si>
  <si>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</si>
  <si>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</si>
  <si>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</si>
  <si>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</si>
  <si>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</si>
  <si>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</si>
  <si>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</si>
  <si>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</si>
  <si>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</si>
  <si>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</si>
  <si>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</si>
  <si>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</si>
  <si>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</si>
  <si>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</si>
  <si>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</si>
  <si>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</si>
  <si>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</si>
  <si>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</si>
  <si>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</si>
  <si>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</si>
  <si>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</si>
  <si>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</si>
  <si>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</si>
  <si>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</si>
  <si>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</si>
  <si>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</si>
  <si>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</si>
  <si>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</si>
  <si>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</si>
  <si>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</si>
  <si>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</si>
  <si>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</si>
  <si>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</si>
  <si>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</si>
  <si>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</si>
  <si>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</si>
  <si>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</si>
  <si>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</si>
  <si>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</si>
  <si>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</si>
  <si>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</si>
  <si>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</si>
  <si>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</si>
  <si>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</si>
  <si>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</si>
  <si>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</si>
  <si>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</si>
  <si>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</si>
  <si>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</si>
  <si>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</si>
  <si>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</si>
  <si>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</si>
  <si>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</si>
  <si>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</si>
  <si>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</si>
  <si>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</si>
  <si>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</si>
  <si>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</si>
  <si>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</si>
  <si>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</si>
  <si>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</si>
  <si>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</si>
  <si>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</si>
  <si>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</si>
  <si>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</si>
  <si>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</si>
  <si>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</si>
  <si>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</si>
  <si>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</si>
  <si>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</si>
  <si>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</si>
  <si>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</si>
  <si>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</si>
  <si>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</si>
  <si>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</si>
  <si>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</si>
  <si>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</si>
  <si>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</si>
  <si>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</si>
  <si>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</si>
  <si>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</si>
  <si>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</si>
  <si>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</si>
  <si>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</si>
  <si>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</si>
  <si>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</si>
  <si>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</si>
  <si>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</si>
  <si>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</si>
  <si>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</si>
  <si>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</si>
  <si>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</si>
  <si>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</si>
  <si>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</si>
  <si>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</si>
  <si>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</si>
  <si>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</si>
  <si>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</si>
  <si>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</si>
  <si>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</si>
  <si>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</si>
  <si>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</si>
  <si>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</si>
  <si>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</si>
  <si>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</si>
  <si>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</si>
  <si>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</si>
  <si>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</si>
  <si>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</si>
  <si>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</si>
  <si>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</si>
  <si>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</si>
  <si>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</si>
  <si>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</si>
  <si>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</si>
  <si>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</si>
  <si>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</si>
  <si>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</si>
  <si>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</si>
  <si>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</si>
  <si>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</si>
  <si>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</si>
  <si>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</si>
  <si>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</si>
  <si>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</si>
  <si>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</si>
  <si>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</si>
  <si>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</si>
  <si>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</si>
  <si>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</si>
  <si>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</si>
  <si>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</si>
  <si>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</si>
  <si>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</si>
  <si>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</si>
  <si>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</si>
  <si>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</si>
  <si>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</si>
  <si>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</si>
  <si>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</si>
  <si>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</si>
  <si>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</si>
  <si>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</si>
  <si>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</si>
  <si>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</si>
  <si>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</si>
  <si>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</si>
  <si>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</si>
  <si>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</si>
  <si>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</si>
  <si>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</si>
  <si>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</si>
  <si>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</si>
  <si>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</si>
  <si>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</si>
  <si>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</si>
  <si>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</si>
  <si>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</si>
  <si>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</si>
  <si>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</si>
  <si>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</si>
  <si>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</si>
  <si>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</si>
  <si>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</si>
  <si>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</si>
  <si>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</si>
  <si>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</si>
  <si>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</si>
  <si>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</si>
  <si>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</si>
  <si>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</si>
  <si>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</si>
  <si>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</si>
  <si>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</si>
  <si>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</si>
  <si>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</si>
  <si>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</si>
  <si>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</si>
  <si>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</si>
  <si>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</si>
  <si>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</si>
  <si>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</si>
  <si>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</si>
  <si>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</si>
  <si>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</si>
  <si>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</si>
  <si>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</si>
  <si>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</si>
  <si>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</si>
  <si>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</si>
  <si>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</si>
  <si>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</si>
  <si>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</si>
  <si>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</si>
  <si>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</si>
  <si>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</si>
  <si>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</si>
  <si>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</si>
  <si>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</si>
  <si>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</si>
  <si>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</si>
  <si>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</si>
  <si>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</si>
  <si>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</si>
  <si>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</si>
  <si>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</si>
  <si>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</si>
  <si>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</si>
  <si>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</si>
  <si>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</si>
  <si>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</si>
  <si>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</si>
  <si>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</si>
  <si>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</si>
  <si>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</si>
  <si>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</si>
  <si>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</si>
  <si>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</si>
  <si>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</si>
  <si>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</si>
  <si>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</si>
  <si>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</si>
  <si>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</si>
  <si>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</si>
  <si>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</si>
  <si>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</si>
  <si>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</si>
  <si>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</si>
  <si>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</si>
  <si>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</si>
  <si>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</si>
  <si>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</si>
  <si>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</si>
  <si>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</si>
  <si>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</si>
  <si>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</si>
  <si>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</si>
  <si>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</si>
  <si>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</si>
  <si>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</si>
  <si>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</si>
  <si>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</si>
  <si>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</si>
  <si>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</si>
  <si>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</si>
  <si>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</si>
  <si>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</si>
  <si>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</si>
  <si>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</si>
  <si>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</si>
  <si>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</si>
  <si>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</si>
  <si>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</si>
  <si>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</si>
  <si>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</si>
  <si>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</si>
  <si>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</si>
  <si>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</si>
  <si>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</si>
  <si>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</si>
  <si>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</si>
  <si>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</si>
  <si>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</si>
  <si>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</si>
  <si>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</si>
  <si>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</si>
  <si>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</si>
  <si>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</si>
  <si>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</si>
  <si>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</si>
  <si>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</si>
  <si>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</si>
  <si>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</si>
  <si>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</si>
  <si>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</si>
  <si>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</si>
  <si>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</si>
  <si>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</si>
  <si>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</si>
  <si>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</si>
  <si>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</si>
  <si>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</si>
  <si>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</si>
  <si>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</si>
  <si>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</si>
  <si>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</si>
  <si>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</si>
  <si>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</si>
  <si>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</si>
  <si>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</si>
  <si>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</si>
  <si>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</si>
  <si>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</si>
  <si>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</si>
  <si>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</si>
  <si>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</si>
  <si>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</si>
  <si>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</si>
  <si>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</si>
  <si>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</si>
  <si>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</si>
  <si>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</si>
  <si>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</si>
  <si>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</si>
  <si>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</si>
  <si>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</si>
  <si>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</si>
  <si>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</si>
  <si>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</si>
  <si>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</si>
  <si>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</si>
  <si>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</si>
  <si>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</si>
  <si>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</si>
  <si>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</si>
  <si>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</si>
  <si>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</si>
  <si>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</si>
  <si>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</si>
  <si>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</si>
  <si>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</si>
  <si>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</si>
  <si>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</si>
  <si>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</si>
  <si>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</si>
  <si>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</si>
  <si>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</si>
  <si>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</si>
  <si>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</si>
  <si>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</si>
  <si>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</si>
  <si>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</si>
  <si>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</si>
  <si>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</si>
  <si>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</si>
  <si>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</si>
  <si>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</si>
  <si>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</si>
  <si>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</si>
  <si>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</si>
  <si>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</si>
  <si>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</si>
  <si>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</si>
  <si>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</si>
  <si>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</si>
  <si>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</si>
  <si>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</si>
  <si>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</si>
  <si>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</si>
  <si>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</si>
  <si>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</si>
  <si>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</si>
  <si>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</si>
  <si>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</si>
  <si>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</si>
  <si>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</si>
  <si>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</si>
  <si>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</si>
  <si>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</si>
  <si>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</si>
  <si>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</si>
  <si>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</si>
  <si>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</si>
  <si>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</si>
  <si>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</si>
  <si>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</si>
  <si>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</si>
  <si>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</si>
  <si>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</si>
  <si>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</si>
  <si>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</si>
  <si>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</si>
  <si>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</si>
  <si>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</si>
  <si>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</si>
  <si>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</si>
  <si>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</si>
  <si>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</si>
  <si>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</si>
  <si>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</si>
  <si>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</si>
  <si>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</si>
  <si>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</si>
  <si>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</si>
  <si>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</si>
  <si>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</si>
  <si>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</si>
  <si>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</si>
  <si>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</si>
  <si>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</si>
  <si>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</si>
  <si>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</si>
  <si>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</si>
  <si>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</si>
  <si>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</si>
  <si>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</si>
  <si>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</si>
  <si>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</si>
  <si>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</si>
  <si>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</si>
  <si>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</si>
  <si>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</si>
  <si>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</si>
  <si>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</si>
  <si>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</si>
  <si>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</si>
  <si>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</si>
  <si>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</si>
  <si>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</si>
  <si>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</si>
  <si>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</si>
  <si>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</si>
  <si>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</si>
  <si>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</si>
  <si>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</si>
  <si>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</si>
  <si>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</si>
  <si>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</si>
  <si>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</si>
  <si>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</si>
  <si>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</si>
  <si>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</si>
  <si>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</si>
  <si>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</si>
  <si>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</si>
  <si>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</si>
  <si>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</si>
  <si>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</si>
  <si>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</si>
  <si>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</si>
  <si>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</si>
  <si>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</si>
  <si>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</si>
  <si>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</si>
  <si>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</si>
  <si>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</si>
  <si>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</si>
  <si>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</si>
  <si>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</si>
  <si>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</si>
  <si>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</si>
  <si>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</si>
  <si>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</si>
  <si>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</si>
  <si>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</si>
  <si>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</si>
  <si>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</si>
  <si>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</si>
  <si>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</si>
  <si>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</si>
  <si>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</si>
  <si>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</si>
  <si>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</si>
  <si>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</si>
  <si>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</si>
  <si>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</si>
  <si>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</si>
  <si>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</si>
  <si>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</si>
  <si>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</si>
  <si>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</si>
  <si>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</si>
  <si>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</si>
  <si>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</si>
  <si>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</si>
  <si>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</si>
  <si>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</si>
  <si>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</si>
  <si>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</si>
  <si>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</si>
  <si>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</si>
  <si>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</si>
  <si>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</si>
  <si>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</si>
  <si>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</si>
  <si>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</si>
  <si>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</si>
  <si>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</si>
  <si>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</si>
  <si>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</si>
  <si>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</si>
  <si>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</si>
  <si>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</si>
  <si>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</si>
  <si>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</si>
  <si>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</si>
  <si>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</si>
  <si>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</si>
  <si>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</si>
  <si>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</si>
  <si>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</si>
  <si>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</si>
  <si>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</si>
  <si>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</si>
  <si>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</si>
  <si>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</si>
  <si>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</si>
  <si>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</si>
  <si>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</si>
  <si>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</si>
  <si>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</si>
  <si>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</si>
  <si>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</si>
  <si>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</si>
  <si>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</si>
  <si>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</si>
  <si>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</si>
  <si>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</si>
  <si>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</si>
  <si>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</si>
  <si>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</si>
  <si>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</si>
  <si>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</si>
  <si>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</si>
  <si>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</si>
  <si>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</si>
  <si>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</si>
  <si>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</si>
  <si>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</si>
  <si>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</si>
  <si>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</si>
  <si>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</si>
  <si>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</si>
  <si>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</si>
  <si>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</si>
  <si>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</si>
  <si>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</si>
  <si>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</si>
  <si>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</si>
  <si>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</si>
  <si>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</si>
  <si>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</si>
  <si>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</si>
  <si>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</si>
  <si>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</si>
  <si>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</si>
  <si>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</si>
  <si>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</si>
  <si>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</si>
  <si>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</si>
  <si>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</si>
  <si>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</si>
  <si>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</si>
  <si>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</si>
  <si>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</si>
  <si>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</si>
  <si>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</si>
  <si>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</si>
  <si>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</si>
  <si>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</si>
  <si>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</si>
  <si>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</si>
  <si>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</si>
  <si>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</si>
  <si>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</si>
  <si>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</si>
  <si>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</si>
  <si>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</si>
  <si>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</si>
  <si>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</si>
  <si>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</si>
  <si>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</si>
  <si>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</si>
  <si>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</si>
  <si>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</si>
  <si>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</si>
  <si>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</si>
  <si>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</si>
  <si>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</si>
  <si>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</si>
  <si>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</si>
  <si>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</si>
  <si>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</si>
  <si>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</si>
  <si>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</si>
  <si>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</si>
  <si>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</si>
  <si>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</si>
  <si>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</si>
  <si>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</si>
  <si>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</si>
  <si>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</si>
  <si>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</si>
  <si>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</si>
  <si>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</si>
  <si>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</si>
  <si>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</si>
  <si>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</si>
  <si>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</si>
  <si>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</si>
  <si>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</si>
  <si>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</si>
  <si>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</si>
  <si>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</si>
  <si>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</si>
  <si>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</si>
  <si>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</si>
  <si>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</si>
  <si>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</si>
  <si>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</si>
  <si>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</si>
  <si>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</si>
  <si>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</si>
  <si>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</si>
  <si>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</si>
  <si>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</si>
  <si>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</si>
  <si>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</si>
  <si>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</si>
  <si>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</si>
  <si>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</si>
  <si>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</si>
  <si>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</si>
  <si>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</si>
  <si>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</si>
  <si>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</si>
  <si>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</si>
  <si>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</si>
  <si>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</si>
  <si>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</si>
  <si>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</si>
  <si>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</si>
  <si>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</si>
  <si>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</si>
  <si>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</si>
  <si>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</si>
  <si>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</si>
  <si>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</si>
  <si>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</si>
  <si>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</si>
  <si>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</si>
  <si>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</si>
  <si>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</si>
  <si>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</si>
  <si>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</si>
  <si>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</si>
  <si>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</si>
  <si>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</si>
  <si>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</si>
  <si>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</si>
  <si>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</si>
  <si>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</si>
  <si>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</si>
  <si>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</si>
  <si>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</si>
  <si>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</si>
  <si>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</si>
  <si>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</si>
  <si>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</si>
  <si>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</si>
  <si>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</si>
  <si>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</si>
  <si>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</si>
  <si>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</si>
  <si>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</si>
  <si>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</si>
  <si>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</si>
  <si>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</si>
  <si>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</si>
  <si>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</si>
  <si>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</si>
  <si>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</si>
  <si>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</si>
  <si>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</si>
  <si>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</si>
  <si>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</si>
  <si>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</si>
  <si>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</si>
  <si>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</si>
  <si>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</si>
  <si>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</si>
  <si>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</si>
  <si>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</si>
  <si>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</si>
  <si>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</si>
  <si>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</si>
  <si>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</si>
  <si>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</si>
  <si>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</si>
  <si>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</si>
  <si>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</si>
  <si>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</si>
  <si>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</si>
  <si>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</si>
  <si>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</si>
  <si>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</si>
  <si>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</si>
  <si>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</si>
  <si>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</si>
  <si>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</si>
  <si>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</si>
  <si>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</si>
  <si>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</si>
  <si>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</si>
  <si>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</si>
  <si>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</si>
  <si>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</si>
  <si>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</si>
  <si>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</si>
  <si>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</si>
  <si>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</si>
  <si>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</si>
  <si>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</si>
  <si>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</si>
  <si>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</si>
  <si>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</si>
  <si>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</si>
  <si>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</si>
  <si>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</si>
  <si>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</si>
  <si>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</si>
  <si>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</si>
  <si>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</si>
  <si>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</si>
  <si>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</si>
  <si>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</si>
  <si>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</si>
  <si>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</si>
  <si>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</si>
  <si>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</si>
  <si>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</si>
  <si>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</si>
  <si>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</si>
  <si>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</si>
  <si>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</si>
  <si>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</si>
  <si>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</si>
  <si>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</si>
  <si>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</si>
  <si>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</si>
  <si>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</si>
  <si>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</si>
  <si>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</si>
  <si>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</si>
  <si>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</si>
  <si>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</si>
  <si>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</si>
  <si>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</si>
  <si>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</si>
  <si>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</si>
  <si>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</si>
  <si>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</si>
  <si>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</si>
  <si>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</si>
  <si>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</si>
  <si>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</si>
  <si>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</si>
  <si>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</si>
  <si>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</si>
  <si>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</si>
  <si>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</si>
  <si>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</si>
  <si>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</si>
  <si>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</si>
  <si>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</si>
  <si>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</si>
  <si>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</si>
  <si>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</si>
  <si>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</si>
  <si>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</si>
  <si>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</si>
  <si>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</si>
  <si>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</si>
  <si>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</si>
  <si>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</si>
  <si>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</si>
  <si>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</si>
  <si>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</si>
  <si>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</si>
  <si>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</si>
  <si>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</si>
  <si>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</si>
  <si>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</si>
  <si>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</si>
  <si>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</si>
  <si>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</si>
  <si>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</si>
  <si>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</si>
  <si>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</si>
  <si>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</si>
  <si>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</si>
  <si>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</si>
  <si>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</si>
  <si>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</si>
  <si>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</si>
  <si>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</si>
  <si>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</si>
  <si>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</si>
  <si>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</si>
  <si>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</si>
  <si>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</si>
  <si>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</si>
  <si>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</si>
  <si>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</si>
  <si>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</si>
  <si>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</si>
  <si>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</si>
  <si>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</si>
  <si>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</si>
  <si>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</si>
  <si>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</si>
  <si>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</si>
  <si>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</si>
  <si>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</si>
  <si>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</si>
  <si>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</si>
  <si>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</si>
  <si>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</si>
  <si>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</si>
  <si>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</si>
  <si>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</si>
  <si>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</si>
  <si>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</si>
  <si>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</si>
  <si>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</si>
  <si>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</si>
  <si>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</si>
  <si>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</si>
  <si>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</si>
  <si>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</si>
  <si>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</si>
  <si>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</si>
  <si>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</si>
  <si>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</si>
  <si>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</si>
  <si>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</si>
  <si>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</si>
  <si>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</si>
  <si>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</si>
  <si>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</si>
  <si>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</si>
  <si>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</si>
  <si>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</si>
  <si>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</si>
  <si>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</si>
  <si>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</si>
  <si>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</si>
  <si>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</si>
  <si>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</si>
  <si>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</si>
  <si>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</si>
  <si>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</si>
  <si>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</si>
  <si>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</si>
  <si>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</si>
  <si>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</si>
  <si>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</si>
  <si>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</si>
  <si>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</si>
  <si>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</si>
  <si>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</si>
  <si>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</si>
  <si>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</si>
  <si>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</si>
  <si>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</si>
  <si>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</si>
  <si>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</si>
  <si>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</si>
  <si>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</si>
  <si>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</si>
  <si>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</si>
  <si>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</si>
  <si>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</si>
  <si>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</si>
  <si>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</si>
  <si>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</si>
  <si>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</si>
  <si>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</si>
  <si>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</si>
  <si>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</si>
  <si>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</si>
  <si>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</si>
  <si>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</si>
  <si>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</si>
  <si>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</si>
  <si>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</si>
  <si>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</si>
  <si>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</si>
  <si>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</si>
  <si>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</si>
  <si>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</si>
  <si>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</si>
  <si>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</si>
  <si>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</si>
  <si>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</si>
  <si>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</si>
  <si>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</si>
  <si>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</si>
  <si>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</si>
  <si>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</si>
  <si>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</si>
  <si>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</si>
  <si>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</si>
  <si>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</si>
  <si>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</si>
  <si>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</si>
  <si>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</si>
  <si>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</si>
  <si>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</si>
  <si>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</si>
  <si>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</si>
  <si>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</si>
  <si>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</si>
  <si>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</si>
  <si>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</si>
  <si>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</si>
  <si>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</si>
  <si>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</si>
  <si>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</si>
  <si>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</si>
  <si>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</si>
  <si>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</si>
  <si>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</si>
  <si>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</si>
  <si>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</si>
  <si>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</si>
  <si>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</si>
  <si>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</si>
  <si>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</si>
  <si>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</si>
  <si>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</si>
  <si>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</si>
  <si>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</si>
  <si>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</si>
  <si>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</si>
  <si>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</si>
  <si>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</si>
  <si>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</si>
  <si>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</si>
  <si>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</si>
  <si>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</si>
  <si>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</si>
  <si>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</si>
  <si>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</si>
  <si>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</si>
  <si>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</si>
  <si>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</si>
  <si>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</si>
  <si>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</si>
  <si>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</si>
  <si>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</si>
  <si>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</si>
  <si>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</si>
  <si>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</si>
  <si>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</si>
  <si>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</si>
  <si>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</si>
  <si>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</si>
  <si>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</si>
  <si>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</si>
  <si>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</si>
  <si>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</si>
  <si>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</si>
  <si>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</si>
  <si>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</si>
  <si>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</si>
  <si>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</si>
  <si>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</si>
  <si>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</si>
  <si>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</si>
  <si>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</si>
  <si>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</si>
  <si>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</si>
  <si>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</si>
  <si>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</si>
  <si>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</si>
  <si>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</si>
  <si>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</si>
  <si>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</si>
  <si>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</si>
  <si>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</si>
  <si>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</si>
  <si>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</si>
  <si>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</si>
  <si>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</si>
  <si>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</si>
  <si>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</si>
  <si>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</si>
  <si>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</si>
  <si>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</si>
  <si>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</si>
  <si>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</si>
  <si>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</si>
  <si>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</si>
  <si>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</si>
  <si>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</si>
  <si>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</si>
  <si>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</si>
  <si>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</si>
  <si>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</si>
  <si>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</si>
  <si>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</si>
  <si>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</si>
  <si>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</si>
  <si>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</si>
  <si>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</si>
  <si>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</si>
  <si>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</si>
  <si>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</si>
  <si>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</si>
  <si>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</si>
  <si>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</si>
  <si>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</si>
  <si>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</si>
  <si>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</si>
  <si>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</si>
  <si>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</si>
  <si>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</si>
  <si>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</si>
  <si>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</si>
  <si>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</si>
  <si>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</si>
  <si>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</si>
  <si>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</si>
  <si>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</si>
  <si>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</si>
  <si>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</si>
  <si>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</si>
  <si>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</si>
  <si>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</si>
  <si>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</si>
  <si>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</si>
  <si>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</si>
  <si>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</si>
  <si>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</si>
  <si>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</si>
  <si>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</si>
  <si>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</si>
  <si>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</si>
  <si>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</si>
  <si>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</si>
  <si>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</si>
  <si>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</si>
  <si>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</si>
  <si>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</si>
  <si>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</si>
  <si>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</si>
  <si>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</si>
  <si>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</si>
  <si>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</si>
  <si>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</si>
  <si>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</si>
  <si>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</si>
  <si>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</si>
  <si>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</si>
  <si>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</si>
  <si>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</si>
  <si>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</si>
  <si>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</si>
  <si>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</si>
  <si>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</si>
  <si>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</si>
  <si>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</si>
  <si>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</si>
  <si>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</si>
  <si>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</si>
  <si>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</si>
  <si>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</si>
  <si>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</si>
  <si>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</si>
  <si>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</si>
  <si>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</si>
  <si>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</si>
  <si>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</si>
  <si>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</si>
  <si>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</si>
  <si>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</si>
  <si>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</si>
  <si>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</si>
  <si>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</si>
  <si>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</si>
  <si>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</si>
  <si>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</si>
  <si>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</si>
  <si>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</si>
  <si>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</si>
  <si>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</si>
  <si>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</si>
  <si>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</si>
  <si>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</si>
  <si>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</si>
  <si>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</si>
  <si>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</si>
  <si>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</si>
  <si>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</si>
  <si>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</si>
  <si>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</si>
  <si>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</si>
  <si>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</si>
  <si>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</si>
  <si>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</si>
  <si>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</si>
  <si>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</si>
  <si>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</si>
  <si>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</si>
  <si>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</si>
  <si>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</si>
  <si>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</si>
  <si>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</si>
  <si>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</si>
  <si>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</si>
  <si>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</si>
  <si>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</si>
  <si>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</si>
  <si>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</si>
  <si>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</si>
  <si>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</si>
  <si>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</si>
  <si>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</si>
  <si>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</si>
  <si>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</si>
  <si>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</si>
  <si>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</si>
  <si>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</si>
  <si>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</si>
  <si>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</si>
  <si>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</si>
  <si>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</si>
  <si>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</si>
  <si>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</si>
  <si>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</si>
  <si>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</si>
  <si>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</si>
  <si>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</si>
  <si>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</si>
  <si>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</si>
  <si>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</si>
  <si>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</si>
  <si>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</si>
  <si>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</si>
  <si>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</si>
  <si>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</si>
  <si>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</si>
  <si>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</si>
  <si>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</si>
  <si>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</si>
  <si>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</si>
  <si>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</si>
  <si>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</si>
  <si>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</si>
  <si>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</si>
  <si>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</si>
  <si>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</si>
  <si>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</si>
  <si>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</si>
  <si>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</si>
  <si>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</si>
  <si>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</si>
  <si>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</si>
  <si>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</si>
  <si>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</si>
  <si>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</si>
  <si>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</si>
  <si>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</si>
  <si>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</si>
  <si>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</si>
  <si>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</si>
  <si>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</si>
  <si>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</si>
  <si>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</si>
  <si>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</si>
  <si>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</si>
  <si>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</si>
  <si>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</si>
  <si>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</si>
  <si>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</si>
  <si>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</si>
  <si>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</si>
  <si>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</si>
  <si>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</si>
  <si>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</si>
  <si>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</si>
  <si>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</si>
  <si>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</si>
  <si>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</si>
  <si>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</si>
  <si>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</si>
  <si>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</si>
  <si>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</si>
  <si>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</si>
  <si>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</si>
  <si>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</si>
  <si>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</si>
  <si>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</si>
  <si>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</si>
  <si>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</si>
  <si>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</si>
  <si>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</si>
  <si>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</si>
  <si>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</si>
  <si>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</si>
  <si>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</si>
  <si>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</si>
  <si>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</si>
  <si>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</si>
  <si>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</si>
  <si>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</si>
  <si>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</si>
  <si>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</si>
  <si>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</si>
  <si>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</si>
  <si>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</si>
  <si>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</si>
  <si>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</si>
  <si>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</si>
  <si>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</si>
  <si>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</si>
  <si>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</si>
  <si>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</si>
  <si>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</si>
  <si>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</si>
  <si>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</si>
  <si>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</si>
  <si>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</si>
  <si>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</si>
  <si>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</si>
  <si>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</si>
  <si>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</si>
  <si>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</si>
  <si>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</si>
  <si>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</si>
  <si>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</si>
  <si>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</si>
  <si>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</si>
  <si>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</si>
  <si>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</si>
  <si>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</si>
  <si>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</si>
  <si>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</si>
  <si>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</si>
  <si>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</si>
  <si>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</si>
  <si>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</si>
  <si>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</si>
  <si>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</si>
  <si>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</si>
  <si>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</si>
  <si>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</si>
  <si>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</si>
  <si>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</si>
  <si>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</si>
  <si>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</si>
  <si>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</si>
  <si>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</si>
  <si>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</si>
  <si>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</si>
  <si>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</si>
  <si>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</si>
  <si>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</si>
  <si>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</si>
  <si>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</si>
  <si>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</si>
  <si>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</si>
  <si>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</si>
  <si>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</si>
  <si>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</si>
  <si>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</si>
  <si>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</si>
  <si>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</si>
  <si>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</si>
  <si>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</si>
  <si>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</si>
  <si>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</si>
  <si>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</si>
  <si>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</si>
  <si>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</si>
  <si>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</si>
  <si>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</si>
  <si>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</si>
  <si>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</si>
  <si>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</si>
  <si>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</si>
  <si>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</si>
  <si>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</si>
  <si>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</si>
  <si>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</si>
  <si>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</si>
  <si>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</si>
  <si>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</si>
  <si>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</si>
  <si>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</si>
  <si>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</si>
  <si>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</si>
  <si>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</si>
  <si>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</si>
  <si>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</si>
  <si>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</si>
  <si>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</si>
  <si>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</si>
  <si>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</si>
  <si>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</si>
  <si>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</si>
  <si>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</si>
  <si>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</si>
  <si>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</si>
  <si>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</si>
  <si>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</si>
  <si>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</si>
  <si>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</si>
  <si>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</si>
  <si>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</si>
  <si>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</si>
  <si>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</si>
  <si>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</si>
  <si>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</si>
  <si>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</si>
  <si>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</si>
  <si>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</si>
  <si>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</si>
  <si>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</si>
  <si>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</si>
  <si>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</si>
  <si>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</si>
  <si>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</si>
  <si>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</si>
  <si>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</si>
  <si>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</si>
  <si>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</si>
  <si>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</si>
  <si>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</si>
  <si>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</si>
  <si>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</si>
  <si>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</si>
  <si>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</si>
  <si>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</si>
  <si>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</si>
  <si>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</si>
  <si>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</si>
  <si>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</si>
  <si>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</si>
  <si>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</si>
  <si>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</si>
  <si>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</si>
  <si>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</si>
  <si>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</si>
  <si>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</si>
  <si>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</si>
  <si>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</si>
  <si>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</si>
  <si>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</si>
  <si>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</si>
  <si>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</si>
  <si>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</si>
  <si>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</si>
  <si>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</si>
  <si>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</si>
  <si>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</si>
  <si>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</si>
  <si>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</si>
  <si>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</si>
  <si>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</si>
  <si>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</si>
  <si>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</si>
  <si>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</si>
  <si>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</si>
  <si>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</si>
  <si>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</si>
  <si>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</si>
  <si>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</si>
  <si>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</si>
  <si>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</si>
  <si>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</si>
  <si>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</si>
  <si>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</si>
  <si>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</si>
  <si>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</si>
  <si>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</si>
  <si>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</si>
  <si>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</si>
  <si>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</si>
  <si>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</si>
  <si>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</si>
  <si>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</si>
  <si>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</si>
  <si>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</si>
  <si>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</si>
  <si>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</si>
  <si>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</si>
  <si>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</si>
  <si>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</si>
  <si>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</si>
  <si>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</si>
  <si>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</si>
  <si>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</si>
  <si>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</si>
  <si>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</si>
  <si>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</si>
  <si>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</si>
  <si>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</si>
  <si>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</si>
  <si>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</si>
  <si>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</si>
  <si>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</si>
  <si>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</si>
  <si>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</si>
  <si>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</si>
  <si>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</si>
  <si>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</si>
  <si>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</si>
  <si>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</si>
  <si>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</si>
  <si>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</si>
  <si>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</si>
  <si>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</si>
  <si>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</si>
  <si>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</si>
  <si>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</si>
  <si>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</si>
  <si>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</si>
  <si>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</si>
  <si>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</si>
  <si>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</si>
  <si>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</si>
  <si>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</si>
  <si>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</si>
  <si>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</si>
  <si>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</si>
  <si>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</si>
  <si>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</si>
  <si>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</si>
  <si>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</si>
  <si>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</si>
  <si>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</si>
  <si>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</si>
  <si>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</si>
  <si>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</si>
  <si>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</si>
  <si>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</si>
  <si>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</si>
  <si>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</si>
  <si>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</si>
  <si>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</si>
  <si>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</si>
  <si>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</si>
  <si>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</si>
  <si>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</si>
  <si>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</si>
  <si>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</si>
  <si>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</si>
  <si>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</si>
  <si>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</si>
  <si>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</si>
  <si>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</si>
  <si>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</si>
  <si>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</si>
  <si>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</si>
  <si>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</si>
  <si>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</si>
  <si>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</si>
  <si>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</si>
  <si>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</si>
  <si>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</si>
  <si>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</si>
  <si>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</si>
  <si>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</si>
  <si>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</si>
  <si>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</si>
  <si>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</si>
  <si>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</si>
  <si>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</si>
  <si>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</si>
  <si>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</si>
  <si>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</si>
  <si>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</si>
  <si>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</si>
  <si>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</si>
  <si>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</si>
  <si>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</si>
  <si>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</si>
  <si>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</si>
  <si>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</si>
  <si>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</si>
  <si>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</si>
  <si>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</si>
  <si>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</si>
  <si>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</si>
  <si>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</si>
  <si>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</si>
  <si>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</si>
  <si>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</si>
  <si>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</si>
  <si>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</si>
  <si>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</si>
  <si>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</si>
  <si>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</si>
  <si>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</si>
  <si>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</si>
  <si>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</si>
  <si>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</si>
  <si>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</si>
  <si>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</si>
  <si>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</si>
  <si>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</si>
  <si>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</si>
  <si>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</si>
  <si>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</si>
  <si>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</si>
  <si>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</si>
  <si>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</si>
  <si>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</si>
  <si>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</si>
  <si>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</si>
  <si>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</si>
  <si>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</si>
  <si>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</si>
  <si>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</si>
  <si>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</si>
  <si>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</si>
  <si>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</si>
  <si>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</si>
  <si>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</si>
  <si>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</si>
  <si>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</si>
  <si>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</si>
  <si>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</si>
  <si>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</si>
  <si>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</si>
  <si>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</si>
  <si>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</si>
  <si>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</si>
  <si>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</si>
  <si>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</si>
  <si>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</si>
  <si>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</si>
  <si>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</si>
  <si>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</si>
  <si>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</si>
  <si>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</si>
  <si>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</si>
  <si>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</si>
  <si>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</si>
  <si>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</si>
  <si>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</si>
  <si>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</si>
  <si>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</si>
  <si>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</si>
  <si>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</si>
  <si>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</si>
  <si>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</si>
  <si>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</si>
  <si>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</si>
  <si>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</si>
  <si>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</si>
  <si>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</si>
  <si>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</si>
  <si>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</si>
  <si>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</si>
  <si>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</si>
  <si>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</si>
  <si>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</si>
  <si>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</si>
  <si>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</si>
  <si>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</si>
  <si>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</si>
  <si>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</si>
  <si>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</si>
  <si>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</si>
  <si>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</si>
  <si>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</si>
  <si>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</si>
  <si>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</si>
  <si>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</si>
  <si>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</si>
  <si>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</si>
  <si>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</si>
  <si>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</si>
  <si>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</si>
  <si>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</si>
  <si>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</si>
  <si>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</si>
  <si>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</si>
  <si>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</si>
  <si>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</si>
  <si>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</si>
  <si>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</si>
  <si>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</si>
  <si>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</si>
  <si>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</si>
  <si>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</si>
  <si>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</si>
  <si>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</si>
  <si>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</si>
  <si>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</si>
  <si>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</si>
  <si>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</si>
  <si>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</si>
  <si>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</si>
  <si>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</si>
  <si>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</si>
  <si>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</si>
  <si>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</si>
  <si>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</si>
  <si>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</si>
  <si>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</si>
  <si>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</si>
  <si>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</si>
  <si>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</si>
  <si>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</si>
  <si>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</si>
  <si>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</si>
  <si>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</si>
  <si>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</si>
  <si>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</si>
  <si>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</si>
  <si>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</si>
  <si>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</si>
  <si>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</si>
  <si>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</si>
  <si>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</si>
  <si>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</si>
  <si>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</si>
  <si>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</si>
  <si>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</si>
  <si>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</si>
  <si>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</si>
  <si>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</si>
  <si>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</si>
  <si>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</si>
  <si>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</si>
  <si>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</si>
  <si>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</si>
  <si>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</si>
  <si>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</si>
  <si>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</si>
  <si>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</si>
  <si>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</si>
  <si>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</si>
  <si>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</si>
  <si>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</si>
  <si>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</si>
  <si>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</si>
  <si>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</si>
  <si>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</si>
  <si>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</si>
  <si>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</si>
  <si>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</si>
  <si>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</si>
  <si>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</si>
  <si>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</si>
  <si>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</si>
  <si>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</si>
  <si>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</si>
  <si>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</si>
  <si>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</si>
  <si>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</si>
  <si>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</si>
  <si>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</si>
  <si>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</si>
  <si>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</si>
  <si>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</si>
  <si>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</si>
  <si>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</si>
  <si>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</si>
  <si>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</si>
  <si>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</si>
  <si>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</si>
  <si>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</si>
  <si>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</si>
  <si>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</si>
  <si>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</si>
  <si>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</si>
  <si>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</si>
  <si>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</si>
  <si>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</si>
  <si>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</si>
  <si>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</si>
  <si>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</si>
  <si>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</si>
  <si>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</si>
  <si>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</si>
  <si>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</si>
  <si>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</si>
  <si>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</si>
  <si>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</si>
  <si>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</si>
  <si>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</si>
  <si>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</si>
  <si>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</si>
  <si>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</si>
  <si>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</si>
  <si>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</si>
  <si>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</si>
  <si>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</si>
  <si>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</si>
  <si>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</si>
  <si>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</si>
  <si>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</si>
  <si>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</si>
  <si>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</si>
  <si>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</si>
  <si>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</si>
  <si>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</si>
  <si>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</si>
  <si>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</si>
  <si>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</si>
  <si>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</si>
  <si>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</si>
  <si>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</si>
  <si>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</si>
  <si>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</si>
  <si>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</si>
  <si>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</si>
  <si>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</si>
  <si>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</si>
  <si>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</si>
  <si>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</si>
  <si>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</si>
  <si>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</si>
  <si>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</si>
  <si>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</si>
  <si>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</si>
  <si>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</si>
  <si>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</si>
  <si>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</si>
  <si>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</si>
  <si>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</si>
  <si>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</si>
  <si>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</si>
  <si>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</si>
  <si>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</si>
  <si>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</si>
  <si>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</si>
  <si>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</si>
  <si>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</si>
  <si>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</si>
  <si>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</si>
  <si>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</si>
  <si>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</si>
  <si>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</si>
  <si>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</si>
  <si>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</si>
  <si>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</si>
  <si>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</si>
  <si>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</si>
  <si>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</si>
  <si>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</si>
  <si>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</si>
  <si>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</si>
  <si>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</si>
  <si>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</si>
  <si>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</si>
  <si>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</si>
  <si>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</si>
  <si>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</si>
  <si>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</si>
  <si>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</si>
  <si>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</si>
  <si>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</si>
  <si>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</si>
  <si>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</si>
  <si>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</si>
  <si>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</si>
  <si>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</si>
  <si>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</si>
  <si>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</si>
  <si>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</si>
  <si>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</si>
  <si>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</si>
  <si>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</si>
  <si>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</si>
  <si>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</si>
  <si>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</si>
  <si>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</si>
  <si>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</si>
  <si>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</si>
  <si>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</si>
  <si>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</si>
  <si>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</si>
  <si>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</si>
  <si>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</si>
  <si>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</si>
  <si>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</si>
  <si>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</si>
  <si>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</si>
  <si>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</si>
  <si>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</si>
  <si>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</si>
  <si>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</si>
  <si>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</si>
  <si>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</si>
  <si>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</si>
  <si>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</si>
  <si>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</si>
  <si>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</si>
  <si>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</si>
  <si>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</si>
  <si>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</si>
  <si>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</si>
  <si>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</si>
  <si>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</si>
  <si>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</si>
  <si>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</si>
  <si>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</si>
  <si>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</si>
  <si>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</si>
  <si>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</si>
  <si>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</si>
  <si>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</si>
  <si>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</si>
  <si>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</si>
  <si>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</si>
  <si>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</si>
  <si>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</si>
  <si>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</si>
  <si>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</si>
  <si>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</si>
  <si>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</si>
  <si>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</si>
  <si>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</si>
  <si>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</si>
  <si>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</si>
  <si>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</si>
  <si>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</si>
  <si>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</si>
  <si>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</si>
  <si>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</si>
  <si>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</si>
  <si>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</si>
  <si>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</si>
  <si>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</si>
  <si>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</si>
  <si>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</si>
  <si>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</si>
  <si>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</si>
  <si>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</si>
  <si>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</si>
  <si>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</si>
  <si>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</si>
  <si>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</si>
  <si>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</si>
  <si>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</si>
  <si>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</si>
  <si>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</si>
  <si>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</si>
  <si>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</si>
  <si>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</si>
  <si>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</si>
  <si>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</si>
  <si>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</si>
  <si>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</si>
  <si>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</si>
  <si>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</si>
  <si>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</si>
  <si>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</si>
  <si>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</si>
  <si>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</si>
  <si>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</si>
  <si>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</si>
  <si>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</si>
  <si>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</si>
  <si>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</si>
  <si>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</si>
  <si>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</si>
  <si>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</si>
  <si>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</si>
  <si>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</si>
  <si>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</si>
  <si>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</si>
  <si>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</si>
  <si>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</si>
  <si>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</si>
  <si>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</si>
  <si>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</si>
  <si>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</si>
  <si>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</si>
  <si>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</si>
  <si>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</si>
  <si>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</si>
  <si>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</si>
  <si>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</si>
  <si>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</si>
  <si>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</si>
  <si>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</si>
  <si>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</si>
  <si>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</si>
  <si>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</si>
  <si>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</si>
  <si>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</si>
  <si>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</si>
  <si>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</si>
  <si>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</si>
  <si>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</si>
  <si>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</si>
  <si>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</si>
  <si>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</si>
  <si>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</si>
  <si>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</si>
  <si>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</si>
  <si>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</si>
  <si>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</si>
  <si>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</si>
  <si>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</si>
  <si>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</si>
  <si>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</si>
  <si>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</si>
  <si>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</si>
  <si>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</si>
  <si>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</si>
  <si>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</si>
  <si>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</si>
  <si>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</si>
  <si>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</si>
  <si>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</si>
  <si>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</si>
  <si>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</si>
  <si>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</si>
  <si>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</si>
  <si>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</si>
  <si>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</si>
  <si>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</si>
  <si>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</si>
  <si>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</si>
  <si>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</si>
  <si>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</si>
  <si>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</si>
  <si>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</si>
  <si>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</si>
  <si>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</si>
  <si>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</si>
  <si>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</si>
  <si>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</si>
  <si>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</si>
  <si>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</si>
  <si>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</si>
  <si>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</si>
  <si>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</si>
  <si>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</si>
  <si>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</si>
  <si>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</si>
  <si>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</si>
  <si>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</si>
  <si>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</si>
  <si>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</si>
  <si>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</si>
  <si>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</si>
  <si>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</si>
  <si>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</si>
  <si>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</si>
  <si>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</si>
  <si>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</si>
  <si>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</si>
  <si>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</si>
  <si>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</si>
  <si>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</si>
  <si>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</si>
  <si>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</si>
  <si>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</si>
  <si>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</si>
  <si>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</si>
  <si>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</si>
  <si>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</si>
  <si>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</si>
  <si>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</si>
  <si>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</si>
  <si>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</si>
  <si>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</si>
  <si>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</si>
  <si>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</si>
  <si>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</si>
  <si>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</si>
  <si>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</si>
  <si>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</si>
  <si>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</si>
  <si>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</si>
  <si>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</si>
  <si>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</si>
  <si>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</si>
  <si>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</si>
  <si>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</si>
  <si>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</si>
  <si>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</si>
  <si>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</si>
  <si>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</si>
  <si>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</si>
  <si>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</si>
  <si>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</si>
  <si>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</si>
  <si>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</si>
  <si>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</si>
  <si>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</si>
  <si>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</si>
  <si>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</si>
  <si>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</si>
  <si>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</si>
  <si>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</si>
  <si>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</si>
  <si>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</si>
  <si>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</si>
  <si>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</si>
  <si>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</si>
  <si>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</si>
  <si>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</si>
  <si>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</si>
  <si>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</si>
  <si>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</si>
  <si>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</si>
  <si>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</si>
  <si>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</si>
  <si>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</si>
  <si>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</si>
  <si>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</si>
  <si>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</si>
  <si>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</si>
  <si>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</si>
  <si>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</si>
  <si>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</si>
  <si>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</si>
  <si>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</si>
  <si>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</si>
  <si>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</si>
  <si>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</si>
  <si>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</si>
  <si>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</si>
  <si>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</si>
  <si>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</si>
  <si>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</si>
  <si>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</si>
  <si>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</si>
  <si>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</si>
  <si>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</si>
  <si>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</si>
  <si>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</si>
  <si>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</si>
  <si>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</si>
  <si>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</si>
  <si>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</si>
  <si>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</si>
  <si>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</si>
  <si>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</si>
  <si>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</si>
  <si>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</si>
  <si>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</si>
  <si>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</si>
  <si>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</si>
  <si>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</si>
  <si>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</si>
  <si>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</si>
  <si>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</si>
  <si>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</si>
  <si>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</si>
  <si>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</si>
  <si>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</si>
  <si>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</si>
  <si>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</si>
  <si>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</si>
  <si>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</si>
  <si>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</si>
  <si>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</si>
  <si>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</si>
  <si>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</si>
  <si>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</si>
  <si>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</si>
  <si>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</si>
  <si>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</si>
  <si>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</si>
  <si>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</si>
  <si>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</si>
  <si>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</si>
  <si>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</si>
  <si>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</si>
  <si>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</si>
  <si>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</si>
  <si>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</si>
  <si>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</si>
  <si>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</si>
  <si>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</si>
  <si>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</si>
  <si>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</si>
  <si>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</si>
  <si>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</si>
  <si>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</si>
  <si>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</si>
  <si>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</si>
  <si>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</si>
  <si>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</si>
  <si>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</si>
  <si>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</si>
  <si>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</si>
  <si>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</si>
  <si>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</si>
  <si>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</si>
  <si>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</si>
  <si>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</si>
  <si>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</si>
  <si>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</si>
  <si>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</si>
  <si>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</si>
  <si>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</si>
  <si>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</si>
  <si>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</si>
  <si>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</si>
  <si>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</si>
  <si>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</si>
  <si>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</si>
  <si>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</si>
  <si>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</si>
  <si>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</si>
  <si>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</si>
  <si>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</si>
  <si>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</si>
  <si>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</si>
  <si>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</si>
  <si>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</si>
  <si>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</si>
  <si>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</si>
  <si>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</si>
  <si>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</si>
  <si>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</si>
  <si>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</si>
  <si>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</si>
  <si>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</si>
  <si>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</si>
  <si>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</si>
  <si>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</si>
  <si>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</si>
  <si>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</si>
  <si>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</si>
  <si>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</si>
  <si>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</si>
  <si>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</si>
  <si>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</si>
  <si>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</si>
  <si>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</si>
  <si>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</si>
  <si>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</si>
  <si>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</si>
  <si>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</si>
  <si>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</si>
  <si>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</si>
  <si>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</si>
  <si>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</si>
  <si>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</si>
  <si>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</si>
  <si>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</si>
  <si>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</si>
  <si>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</si>
  <si>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</si>
  <si>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</si>
  <si>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</si>
  <si>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</si>
  <si>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</si>
  <si>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</si>
  <si>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</si>
  <si>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</si>
  <si>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</si>
  <si>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</si>
  <si>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</si>
  <si>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</si>
  <si>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</si>
  <si>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</si>
  <si>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</si>
  <si>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</si>
  <si>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</si>
  <si>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</si>
  <si>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</si>
  <si>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</si>
  <si>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</si>
  <si>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</si>
  <si>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</si>
  <si>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</si>
  <si>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</si>
  <si>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</si>
  <si>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</si>
  <si>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</si>
  <si>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</si>
  <si>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</si>
  <si>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</si>
  <si>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</si>
  <si>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</si>
  <si>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</si>
  <si>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</si>
  <si>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</si>
  <si>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</si>
  <si>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</si>
  <si>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</si>
  <si>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</si>
  <si>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</si>
  <si>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</si>
  <si>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</si>
  <si>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</si>
  <si>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</si>
  <si>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</si>
  <si>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</si>
  <si>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</si>
  <si>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</si>
  <si>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</si>
  <si>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</si>
  <si>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</si>
  <si>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</si>
  <si>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</si>
  <si>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</si>
  <si>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</si>
  <si>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</si>
  <si>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</si>
  <si>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</si>
  <si>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</si>
  <si>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</si>
  <si>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</si>
  <si>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</si>
  <si>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</si>
  <si>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</si>
  <si>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</si>
  <si>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</si>
  <si>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</si>
  <si>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</si>
  <si>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</si>
  <si>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</si>
  <si>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</si>
  <si>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</si>
  <si>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</si>
  <si>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</si>
  <si>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</si>
  <si>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</si>
  <si>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</si>
  <si>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</si>
  <si>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</si>
  <si>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</si>
  <si>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</si>
  <si>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</si>
  <si>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</si>
  <si>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</si>
  <si>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</si>
  <si>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</si>
  <si>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</si>
  <si>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</si>
  <si>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</si>
  <si>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</si>
  <si>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</si>
  <si>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</si>
  <si>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</si>
  <si>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</si>
  <si>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</si>
  <si>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</si>
  <si>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</si>
  <si>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</si>
  <si>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</si>
  <si>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</si>
  <si>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</si>
  <si>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</si>
  <si>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</si>
  <si>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</si>
  <si>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</si>
  <si>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</si>
  <si>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</si>
  <si>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</si>
  <si>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</si>
  <si>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</si>
  <si>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</si>
  <si>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</si>
  <si>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</si>
  <si>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</si>
  <si>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</si>
  <si>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</si>
  <si>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</si>
  <si>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</si>
  <si>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</si>
  <si>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</si>
  <si>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</si>
  <si>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</si>
  <si>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</si>
  <si>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</si>
  <si>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</si>
  <si>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</si>
  <si>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</si>
  <si>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</si>
  <si>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</si>
  <si>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</si>
  <si>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</si>
  <si>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</si>
  <si>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</si>
  <si>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</si>
  <si>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</si>
  <si>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</si>
  <si>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</si>
  <si>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</si>
  <si>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</si>
  <si>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</si>
  <si>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</si>
  <si>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</si>
  <si>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</si>
  <si>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</si>
  <si>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</si>
  <si>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</si>
  <si>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</si>
  <si>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</si>
  <si>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</si>
  <si>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</si>
  <si>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</si>
  <si>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</si>
  <si>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</si>
  <si>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</si>
  <si>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</si>
  <si>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</si>
  <si>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</si>
  <si>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</si>
  <si>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</si>
  <si>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</si>
  <si>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</si>
  <si>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</si>
  <si>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</si>
  <si>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</si>
  <si>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</si>
  <si>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</si>
  <si>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</si>
  <si>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</si>
  <si>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</si>
  <si>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</si>
  <si>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</si>
  <si>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</si>
  <si>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</si>
  <si>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</si>
  <si>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</si>
  <si>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</si>
  <si>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</si>
  <si>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</si>
  <si>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</si>
  <si>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</si>
  <si>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</si>
  <si>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</si>
  <si>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</si>
  <si>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</si>
  <si>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</si>
  <si>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</si>
  <si>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</si>
  <si>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</si>
  <si>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</si>
  <si>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</si>
  <si>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</si>
  <si>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</si>
  <si>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</si>
  <si>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</si>
  <si>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</si>
  <si>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</si>
  <si>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</si>
  <si>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</si>
  <si>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</si>
  <si>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</si>
  <si>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</si>
  <si>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</si>
  <si>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</si>
  <si>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</si>
  <si>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</si>
  <si>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</si>
  <si>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</si>
  <si>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</si>
  <si>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</si>
  <si>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</si>
  <si>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</si>
  <si>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</si>
  <si>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</si>
  <si>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</si>
  <si>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</si>
  <si>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</si>
  <si>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</si>
  <si>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</si>
  <si>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</si>
  <si>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</si>
  <si>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</si>
  <si>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</si>
  <si>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</si>
  <si>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</si>
  <si>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</si>
  <si>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</si>
  <si>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</si>
  <si>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</si>
  <si>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</si>
  <si>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</si>
  <si>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</si>
  <si>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</si>
  <si>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</si>
  <si>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</si>
  <si>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</si>
  <si>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</si>
  <si>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</si>
  <si>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</si>
  <si>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</si>
  <si>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</si>
  <si>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</si>
  <si>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</si>
  <si>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</si>
  <si>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</si>
  <si>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</si>
  <si>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</si>
  <si>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</si>
  <si>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</si>
  <si>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</si>
  <si>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</si>
  <si>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</si>
  <si>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</si>
  <si>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</si>
  <si>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</si>
  <si>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</si>
  <si>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</si>
  <si>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</si>
  <si>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</si>
  <si>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</si>
  <si>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</si>
  <si>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</si>
  <si>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</si>
  <si>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</si>
  <si>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</si>
  <si>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</si>
  <si>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</si>
  <si>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</si>
  <si>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</si>
  <si>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</si>
  <si>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</si>
  <si>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</si>
  <si>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</si>
  <si>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</si>
  <si>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</si>
  <si>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</si>
  <si>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</si>
  <si>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</si>
  <si>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</si>
  <si>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</si>
  <si>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</si>
  <si>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</si>
  <si>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</si>
  <si>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</si>
  <si>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</si>
  <si>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</si>
  <si>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</si>
  <si>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</si>
  <si>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</si>
  <si>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</si>
  <si>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</si>
  <si>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</si>
  <si>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</si>
  <si>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</si>
  <si>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</si>
  <si>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</si>
  <si>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</si>
  <si>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</si>
  <si>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</si>
  <si>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</si>
  <si>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</si>
  <si>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</si>
  <si>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</si>
  <si>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</si>
  <si>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</si>
  <si>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</si>
  <si>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</si>
  <si>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</si>
  <si>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</si>
  <si>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</si>
  <si>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</si>
  <si>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</si>
  <si>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</si>
  <si>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</si>
  <si>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</si>
  <si>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</si>
  <si>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</si>
  <si>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</si>
  <si>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</si>
  <si>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</si>
  <si>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</si>
  <si>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</si>
  <si>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</si>
  <si>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</si>
  <si>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</si>
  <si>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</si>
  <si>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</si>
  <si>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</si>
  <si>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</si>
  <si>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</si>
  <si>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</si>
  <si>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</si>
  <si>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</si>
  <si>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</si>
  <si>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</si>
  <si>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</si>
  <si>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</si>
  <si>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</si>
  <si>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</si>
  <si>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</si>
  <si>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</si>
  <si>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</si>
  <si>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</si>
  <si>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</si>
  <si>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</si>
  <si>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</si>
  <si>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</si>
  <si>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</si>
  <si>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</si>
  <si>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</si>
  <si>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</si>
  <si>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</si>
  <si>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</si>
  <si>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</si>
  <si>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</si>
  <si>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</si>
  <si>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</si>
  <si>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</si>
  <si>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</si>
  <si>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</si>
  <si>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</si>
  <si>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</si>
  <si>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</si>
  <si>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</si>
  <si>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</si>
  <si>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</si>
  <si>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</si>
  <si>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</si>
  <si>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</si>
  <si>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</si>
  <si>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</si>
  <si>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</si>
  <si>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</si>
  <si>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</si>
  <si>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</si>
  <si>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</si>
  <si>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</si>
  <si>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</si>
  <si>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</si>
  <si>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</si>
  <si>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</si>
  <si>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</si>
  <si>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</si>
  <si>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</si>
  <si>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</si>
  <si>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</si>
  <si>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</si>
  <si>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</si>
  <si>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</si>
  <si>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</si>
  <si>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</si>
  <si>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</si>
  <si>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</si>
  <si>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</si>
  <si>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</si>
  <si>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</si>
  <si>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</si>
  <si>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</si>
  <si>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</si>
  <si>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</si>
  <si>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</si>
  <si>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</si>
  <si>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</si>
  <si>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</si>
  <si>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</si>
  <si>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</si>
  <si>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</si>
  <si>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</si>
  <si>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</si>
  <si>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</si>
  <si>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</si>
  <si>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</si>
  <si>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</si>
  <si>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</si>
  <si>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</si>
  <si>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</si>
  <si>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</si>
  <si>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</si>
  <si>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</si>
  <si>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</si>
  <si>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</si>
  <si>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</si>
  <si>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</si>
  <si>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</si>
  <si>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</si>
  <si>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</si>
  <si>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</si>
  <si>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</si>
  <si>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</si>
  <si>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</si>
  <si>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</si>
  <si>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</si>
  <si>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</si>
  <si>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</si>
  <si>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</si>
  <si>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</si>
  <si>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</si>
  <si>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</si>
  <si>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</si>
  <si>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</si>
  <si>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</si>
  <si>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</si>
  <si>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</si>
  <si>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</si>
  <si>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</si>
  <si>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</si>
  <si>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</si>
  <si>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</si>
  <si>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</si>
  <si>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</si>
  <si>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</si>
  <si>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</si>
  <si>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</si>
  <si>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</si>
  <si>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</si>
  <si>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</si>
  <si>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</si>
  <si>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</si>
  <si>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</si>
  <si>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</si>
  <si>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</si>
  <si>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</si>
  <si>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</si>
  <si>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</si>
  <si>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</si>
  <si>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</si>
  <si>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</si>
  <si>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</si>
  <si>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</si>
  <si>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</si>
  <si>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</si>
  <si>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</si>
  <si>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</si>
  <si>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</si>
  <si>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</si>
  <si>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</si>
  <si>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</si>
  <si>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</si>
  <si>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</si>
  <si>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</si>
  <si>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</si>
  <si>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</si>
  <si>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</si>
  <si>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</si>
  <si>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</si>
  <si>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</si>
  <si>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</si>
  <si>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</si>
  <si>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</si>
  <si>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</si>
  <si>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</si>
  <si>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</si>
  <si>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</si>
  <si>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</si>
  <si>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</si>
  <si>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</si>
  <si>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</si>
  <si>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</si>
  <si>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</si>
  <si>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</si>
  <si>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</si>
  <si>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</si>
  <si>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</si>
  <si>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</si>
  <si>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</si>
  <si>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</si>
  <si>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</si>
  <si>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</si>
  <si>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</si>
  <si>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</si>
  <si>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</si>
  <si>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</si>
  <si>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</si>
  <si>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</si>
  <si>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</si>
  <si>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</si>
  <si>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</si>
  <si>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</si>
  <si>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</si>
  <si>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</si>
  <si>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</si>
  <si>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</si>
  <si>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</si>
  <si>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</si>
  <si>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</si>
  <si>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</si>
  <si>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</si>
  <si>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</si>
  <si>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</si>
  <si>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</si>
  <si>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</si>
  <si>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</si>
  <si>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</si>
  <si>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</si>
  <si>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</si>
  <si>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</si>
  <si>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</si>
  <si>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</si>
  <si>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</si>
  <si>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</si>
  <si>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</si>
  <si>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</si>
  <si>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</si>
  <si>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</si>
  <si>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</si>
  <si>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</si>
  <si>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</si>
  <si>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</si>
  <si>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</si>
  <si>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</si>
  <si>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</si>
  <si>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</si>
  <si>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</si>
  <si>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</si>
  <si>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</si>
  <si>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</si>
  <si>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</si>
  <si>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</si>
  <si>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</si>
  <si>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</si>
  <si>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</si>
  <si>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</si>
  <si>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</si>
  <si>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</si>
  <si>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</si>
  <si>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</si>
  <si>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</si>
  <si>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</si>
  <si>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</si>
  <si>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</si>
  <si>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</si>
  <si>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</si>
  <si>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</si>
  <si>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</si>
  <si>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</si>
  <si>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</si>
  <si>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</si>
  <si>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</si>
  <si>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</si>
  <si>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</si>
  <si>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</si>
  <si>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</si>
  <si>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</si>
  <si>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</si>
  <si>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</si>
  <si>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</si>
  <si>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</si>
  <si>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</si>
  <si>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</si>
  <si>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</si>
  <si>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</si>
  <si>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</si>
  <si>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</si>
  <si>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</si>
  <si>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</si>
  <si>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</si>
  <si>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</si>
  <si>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</si>
  <si>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</si>
  <si>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</si>
  <si>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</si>
  <si>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</si>
  <si>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</si>
  <si>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</si>
  <si>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</si>
  <si>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</si>
  <si>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</si>
  <si>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</si>
  <si>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</si>
  <si>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</si>
  <si>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</si>
  <si>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</si>
  <si>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</si>
  <si>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</si>
  <si>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</si>
  <si>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</si>
  <si>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</si>
  <si>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</si>
  <si>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</si>
  <si>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</si>
  <si>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</si>
  <si>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</si>
  <si>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</si>
  <si>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</si>
  <si>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</si>
  <si>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</si>
  <si>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</si>
  <si>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</si>
  <si>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</si>
  <si>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</si>
  <si>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</si>
  <si>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</si>
  <si>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</si>
  <si>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</si>
  <si>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</si>
  <si>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</si>
  <si>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</si>
  <si>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</si>
  <si>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</si>
  <si>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</si>
  <si>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</si>
  <si>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</si>
  <si>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</si>
  <si>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</si>
  <si>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</si>
  <si>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</si>
  <si>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</si>
  <si>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</si>
  <si>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</si>
  <si>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</si>
  <si>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</si>
  <si>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</si>
  <si>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</si>
  <si>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</si>
  <si>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</si>
  <si>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</si>
  <si>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</si>
  <si>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</si>
  <si>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</si>
  <si>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</si>
  <si>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</si>
  <si>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</si>
  <si>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</si>
  <si>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</si>
  <si>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</si>
  <si>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</si>
  <si>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</si>
  <si>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</si>
  <si>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</si>
  <si>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</si>
  <si>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</si>
  <si>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</si>
  <si>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</si>
  <si>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</si>
  <si>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</si>
  <si>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</si>
  <si>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</si>
  <si>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</si>
  <si>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</si>
  <si>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</si>
  <si>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</si>
  <si>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</si>
  <si>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</si>
  <si>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</si>
  <si>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</si>
  <si>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</si>
  <si>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</si>
  <si>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</si>
  <si>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</si>
  <si>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</si>
  <si>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</si>
  <si>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</si>
  <si>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</si>
  <si>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</si>
  <si>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</si>
  <si>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</si>
  <si>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</si>
  <si>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</si>
  <si>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</si>
  <si>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</si>
  <si>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</si>
  <si>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</si>
  <si>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</si>
  <si>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</si>
  <si>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</si>
  <si>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</si>
  <si>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</si>
  <si>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</si>
  <si>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</si>
  <si>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</si>
  <si>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</si>
  <si>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</si>
  <si>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</si>
  <si>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</si>
  <si>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</si>
  <si>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</si>
  <si>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</si>
  <si>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</si>
  <si>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</si>
  <si>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</si>
  <si>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</si>
  <si>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</si>
  <si>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</si>
  <si>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</si>
  <si>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</si>
  <si>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</si>
  <si>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</si>
  <si>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</si>
  <si>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</si>
  <si>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</si>
  <si>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</si>
  <si>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</si>
  <si>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</si>
  <si>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</si>
  <si>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</si>
  <si>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</si>
  <si>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</si>
  <si>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</si>
  <si>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</si>
  <si>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</si>
  <si>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</si>
  <si>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</si>
  <si>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</si>
  <si>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</si>
  <si>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</si>
  <si>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</si>
  <si>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</si>
  <si>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</si>
  <si>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</si>
  <si>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</si>
  <si>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</si>
  <si>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</si>
  <si>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</si>
  <si>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</si>
  <si>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</si>
  <si>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</si>
  <si>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</si>
  <si>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</si>
  <si>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</si>
  <si>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</si>
  <si>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</si>
  <si>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</si>
  <si>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</si>
  <si>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</si>
  <si>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</si>
  <si>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</si>
  <si>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</si>
  <si>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</si>
  <si>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</si>
  <si>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</si>
  <si>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</si>
  <si>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</si>
  <si>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</si>
  <si>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</si>
  <si>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</si>
  <si>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</si>
  <si>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</si>
  <si>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</si>
  <si>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</si>
  <si>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</si>
  <si>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</si>
  <si>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</si>
  <si>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</si>
  <si>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</si>
  <si>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</si>
  <si>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</si>
  <si>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</si>
  <si>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</si>
  <si>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</si>
  <si>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</si>
  <si>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</si>
  <si>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</si>
  <si>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</si>
  <si>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</si>
  <si>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</si>
  <si>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</si>
  <si>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</si>
  <si>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</si>
  <si>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</si>
  <si>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</si>
  <si>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</si>
  <si>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</si>
  <si>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</si>
  <si>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</si>
  <si>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</si>
  <si>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</si>
  <si>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</si>
  <si>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</si>
  <si>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</si>
  <si>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</si>
  <si>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</si>
  <si>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</si>
  <si>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</si>
  <si>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</si>
  <si>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</si>
  <si>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</si>
  <si>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</si>
  <si>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</si>
  <si>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</si>
  <si>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</si>
  <si>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</si>
  <si>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</si>
  <si>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</si>
  <si>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</si>
  <si>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</si>
  <si>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</si>
  <si>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</si>
  <si>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</si>
  <si>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</si>
  <si>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</si>
  <si>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</si>
  <si>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</si>
  <si>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</si>
  <si>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</si>
  <si>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</si>
  <si>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</si>
  <si>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</si>
  <si>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</si>
  <si>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</si>
  <si>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</si>
  <si>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</si>
  <si>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</si>
  <si>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</si>
  <si>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</si>
  <si>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</si>
  <si>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</si>
  <si>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</si>
  <si>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</si>
  <si>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</si>
  <si>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</si>
  <si>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</si>
  <si>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</si>
  <si>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</si>
  <si>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</si>
  <si>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</si>
  <si>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</si>
  <si>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</si>
  <si>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</si>
  <si>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</si>
  <si>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</si>
  <si>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</si>
  <si>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</si>
  <si>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</si>
  <si>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</si>
  <si>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</si>
  <si>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</si>
  <si>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</si>
  <si>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</si>
  <si>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</si>
  <si>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</si>
  <si>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</si>
  <si>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</si>
  <si>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</si>
  <si>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</si>
  <si>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</si>
  <si>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</si>
  <si>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</si>
  <si>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</si>
  <si>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</si>
  <si>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</si>
  <si>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</si>
  <si>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</si>
  <si>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</si>
  <si>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</si>
  <si>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</si>
  <si>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</si>
  <si>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</si>
  <si>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</si>
  <si>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</si>
  <si>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</si>
  <si>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</si>
  <si>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</si>
  <si>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</si>
  <si>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</si>
  <si>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</si>
  <si>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</si>
  <si>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</si>
  <si>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</si>
  <si>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</si>
  <si>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</si>
  <si>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</si>
  <si>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</si>
  <si>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</si>
  <si>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</si>
  <si>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</si>
  <si>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</si>
  <si>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</si>
  <si>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</si>
  <si>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</si>
  <si>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</si>
  <si>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</si>
  <si>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</si>
  <si>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</si>
  <si>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</si>
  <si>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</si>
  <si>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</si>
  <si>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</si>
  <si>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</si>
  <si>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</si>
  <si>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</si>
  <si>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</si>
  <si>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</si>
  <si>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</si>
  <si>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</si>
  <si>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</si>
  <si>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</si>
  <si>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</si>
  <si>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</si>
  <si>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</si>
  <si>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</si>
  <si>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</si>
  <si>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</si>
  <si>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</si>
  <si>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</si>
  <si>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</si>
  <si>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</si>
  <si>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</si>
  <si>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</si>
  <si>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</si>
  <si>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</si>
  <si>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</si>
  <si>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</si>
  <si>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</si>
  <si>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</si>
  <si>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</si>
  <si>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</si>
  <si>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</si>
  <si>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</si>
  <si>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</si>
  <si>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</si>
  <si>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</si>
  <si>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</si>
  <si>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</si>
  <si>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</si>
  <si>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</si>
  <si>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</si>
  <si>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</si>
  <si>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</si>
  <si>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</si>
  <si>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</si>
  <si>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</si>
  <si>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</si>
  <si>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</si>
  <si>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</si>
  <si>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</si>
  <si>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</si>
  <si>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</si>
  <si>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</si>
  <si>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</si>
  <si>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</si>
  <si>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</si>
  <si>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</si>
  <si>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</si>
  <si>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</si>
  <si>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</si>
  <si>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</si>
  <si>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</si>
  <si>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</si>
  <si>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</si>
  <si>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</si>
  <si>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</si>
  <si>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</si>
  <si>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</si>
  <si>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</si>
  <si>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</si>
  <si>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</si>
  <si>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</si>
  <si>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</si>
  <si>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</si>
  <si>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</si>
  <si>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</si>
  <si>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</si>
  <si>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</si>
  <si>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</si>
  <si>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</si>
  <si>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</si>
  <si>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</si>
  <si>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</si>
  <si>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</si>
  <si>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</si>
  <si>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</si>
  <si>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</si>
  <si>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</si>
  <si>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</si>
  <si>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</si>
  <si>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</si>
  <si>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</si>
  <si>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</si>
  <si>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</si>
  <si>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</si>
  <si>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</si>
  <si>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</si>
  <si>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</si>
  <si>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</si>
  <si>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</si>
  <si>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</si>
  <si>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</si>
  <si>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</si>
  <si>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</si>
  <si>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</si>
  <si>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</si>
  <si>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</si>
  <si>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</si>
  <si>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</si>
  <si>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</si>
  <si>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</si>
  <si>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</si>
  <si>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</si>
  <si>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</si>
  <si>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</si>
  <si>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</si>
  <si>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</si>
  <si>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</si>
  <si>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</si>
  <si>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</si>
  <si>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</si>
  <si>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</si>
  <si>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</si>
  <si>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</si>
  <si>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</si>
  <si>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</si>
  <si>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</si>
  <si>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</si>
  <si>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</si>
  <si>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</si>
  <si>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</si>
  <si>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</si>
  <si>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</si>
  <si>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</si>
  <si>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</si>
  <si>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</si>
  <si>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</si>
  <si>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</si>
  <si>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</si>
  <si>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</si>
  <si>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</si>
  <si>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</si>
  <si>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</si>
  <si>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</si>
  <si>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</si>
  <si>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</si>
  <si>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</si>
  <si>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</si>
  <si>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</si>
  <si>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</si>
  <si>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</si>
  <si>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</si>
  <si>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</si>
  <si>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</si>
  <si>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</si>
  <si>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</si>
  <si>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</si>
  <si>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</si>
  <si>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</si>
  <si>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</si>
  <si>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</si>
  <si>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</si>
  <si>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</si>
  <si>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</si>
  <si>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</si>
  <si>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</si>
  <si>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</si>
  <si>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</si>
  <si>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</si>
  <si>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</si>
  <si>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</si>
  <si>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</si>
  <si>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</si>
  <si>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</si>
  <si>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</si>
  <si>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</si>
  <si>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</si>
  <si>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</si>
  <si>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</si>
  <si>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</si>
  <si>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</si>
  <si>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</si>
  <si>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</si>
  <si>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</si>
  <si>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</si>
  <si>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</si>
  <si>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</si>
  <si>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</si>
  <si>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</si>
  <si>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</si>
  <si>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</si>
  <si>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</si>
  <si>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</si>
  <si>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</si>
  <si>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</si>
  <si>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</si>
  <si>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</si>
  <si>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</si>
  <si>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</si>
  <si>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</si>
  <si>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</si>
  <si>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</si>
  <si>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</si>
  <si>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</si>
  <si>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</si>
  <si>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</si>
  <si>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</si>
  <si>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</si>
  <si>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</si>
  <si>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</si>
  <si>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</si>
  <si>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</si>
  <si>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</si>
  <si>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</si>
  <si>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</si>
  <si>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</si>
  <si>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</si>
  <si>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</si>
  <si>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</si>
  <si>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</si>
  <si>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</si>
  <si>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</si>
  <si>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</si>
  <si>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</si>
  <si>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</si>
  <si>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</si>
  <si>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</si>
  <si>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</si>
  <si>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</si>
  <si>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</si>
  <si>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</si>
  <si>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</si>
  <si>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</si>
  <si>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</si>
  <si>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</si>
  <si>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</si>
  <si>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</si>
  <si>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</si>
  <si>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</si>
  <si>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</si>
  <si>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</si>
  <si>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</si>
  <si>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</si>
  <si>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</si>
  <si>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</si>
  <si>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</si>
  <si>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</si>
  <si>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</si>
  <si>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</si>
  <si>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</si>
  <si>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</si>
  <si>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</si>
  <si>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</si>
  <si>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</si>
  <si>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</si>
  <si>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</si>
  <si>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</si>
  <si>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</si>
  <si>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</si>
  <si>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</si>
  <si>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</si>
  <si>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</si>
  <si>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</si>
  <si>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</si>
  <si>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</si>
  <si>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</si>
  <si>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</si>
  <si>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</si>
  <si>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</si>
  <si>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</si>
  <si>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</si>
  <si>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</si>
  <si>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</si>
  <si>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</si>
  <si>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</si>
  <si>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</si>
  <si>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</si>
  <si>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</si>
  <si>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</si>
  <si>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</si>
  <si>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</si>
  <si>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</si>
  <si>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</si>
  <si>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</si>
  <si>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</si>
  <si>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</si>
  <si>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</si>
  <si>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</si>
  <si>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</si>
  <si>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</si>
  <si>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</si>
  <si>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</si>
  <si>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</si>
  <si>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</si>
  <si>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</si>
  <si>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</si>
  <si>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</si>
  <si>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</si>
  <si>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</si>
  <si>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</si>
  <si>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</si>
  <si>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</si>
  <si>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</si>
  <si>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</si>
  <si>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</si>
  <si>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</si>
  <si>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</si>
  <si>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</si>
  <si>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</si>
  <si>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</si>
  <si>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</si>
  <si>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</si>
  <si>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</si>
  <si>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</si>
  <si>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</si>
  <si>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</si>
  <si>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</si>
  <si>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</si>
  <si>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</si>
  <si>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</si>
  <si>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</si>
  <si>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</si>
  <si>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</si>
  <si>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</si>
  <si>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</si>
  <si>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</si>
  <si>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</si>
  <si>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</si>
  <si>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</si>
  <si>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</si>
  <si>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</si>
  <si>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</si>
  <si>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</si>
  <si>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</si>
  <si>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</si>
  <si>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</si>
  <si>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</si>
  <si>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</si>
  <si>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</si>
  <si>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</si>
  <si>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</si>
  <si>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</si>
  <si>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</si>
  <si>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</si>
  <si>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</si>
  <si>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</si>
  <si>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</si>
  <si>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</si>
  <si>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</si>
  <si>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</si>
  <si>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</si>
  <si>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</si>
  <si>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</si>
  <si>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</si>
  <si>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</si>
  <si>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</si>
  <si>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</si>
  <si>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</si>
  <si>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</si>
  <si>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</si>
  <si>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</si>
  <si>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</si>
  <si>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</si>
  <si>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</si>
  <si>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</si>
  <si>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</si>
  <si>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</si>
  <si>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</si>
  <si>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</si>
  <si>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</si>
  <si>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</si>
  <si>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</si>
  <si>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</si>
  <si>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</si>
  <si>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</si>
  <si>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</si>
  <si>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</si>
  <si>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</si>
  <si>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</si>
  <si>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</si>
  <si>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</si>
  <si>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</si>
  <si>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</si>
  <si>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</si>
  <si>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</si>
  <si>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</si>
  <si>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</si>
  <si>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</si>
  <si>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</si>
  <si>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</si>
  <si>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</si>
  <si>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</si>
  <si>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</si>
  <si>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</si>
  <si>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</si>
  <si>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</si>
  <si>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</si>
  <si>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</si>
  <si>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</si>
  <si>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</si>
  <si>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</si>
  <si>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</si>
  <si>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</si>
  <si>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</si>
  <si>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</si>
  <si>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</si>
  <si>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</si>
  <si>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</si>
  <si>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</si>
  <si>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</si>
  <si>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</si>
  <si>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</si>
  <si>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</si>
  <si>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</si>
  <si>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</si>
  <si>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</si>
  <si>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</si>
  <si>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</si>
  <si>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</si>
  <si>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</si>
  <si>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</si>
  <si>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</si>
  <si>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</si>
  <si>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</si>
  <si>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</si>
  <si>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</si>
  <si>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</si>
  <si>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</si>
  <si>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</si>
  <si>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</si>
  <si>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</si>
  <si>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</si>
  <si>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</si>
  <si>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</si>
  <si>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</si>
  <si>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</si>
  <si>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</si>
  <si>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</si>
  <si>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</si>
  <si>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</si>
  <si>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</si>
  <si>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</si>
  <si>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</si>
  <si>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</si>
  <si>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</si>
  <si>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</si>
  <si>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</si>
  <si>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</si>
  <si>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</si>
  <si>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</si>
  <si>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</si>
  <si>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</si>
  <si>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</si>
  <si>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</si>
  <si>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</si>
  <si>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</si>
  <si>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</si>
  <si>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</si>
  <si>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</si>
  <si>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</si>
  <si>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</si>
  <si>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</si>
  <si>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</si>
  <si>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</si>
  <si>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</si>
  <si>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</si>
  <si>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</si>
  <si>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</si>
  <si>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</si>
  <si>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</si>
  <si>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</si>
  <si>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</si>
  <si>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</si>
  <si>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</si>
  <si>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</si>
  <si>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</si>
  <si>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</si>
  <si>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</si>
  <si>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</si>
  <si>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</si>
  <si>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</si>
  <si>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</si>
  <si>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</si>
  <si>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</si>
  <si>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</si>
  <si>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</si>
  <si>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</si>
  <si>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</si>
  <si>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</si>
  <si>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</si>
  <si>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</si>
  <si>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</si>
  <si>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</si>
  <si>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</si>
  <si>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</si>
  <si>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</si>
  <si>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</si>
  <si>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</si>
  <si>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</si>
  <si>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</si>
  <si>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</si>
  <si>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</si>
  <si>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</si>
  <si>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</si>
  <si>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</si>
  <si>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</si>
  <si>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</si>
  <si>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</si>
  <si>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</si>
  <si>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</si>
  <si>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</si>
  <si>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</si>
  <si>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</si>
  <si>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</si>
  <si>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</si>
  <si>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</si>
  <si>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</si>
  <si>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</si>
  <si>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</si>
  <si>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</si>
  <si>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</si>
  <si>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</si>
  <si>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</si>
  <si>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</si>
  <si>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</si>
  <si>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</si>
  <si>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</si>
  <si>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</si>
  <si>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</si>
  <si>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</si>
  <si>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</si>
  <si>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</si>
  <si>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</si>
  <si>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</si>
  <si>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</si>
  <si>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</si>
  <si>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</si>
  <si>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</si>
  <si>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</si>
  <si>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</si>
  <si>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</si>
  <si>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</si>
  <si>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</si>
  <si>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</si>
  <si>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</si>
  <si>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</si>
  <si>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</si>
  <si>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</si>
  <si>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</si>
  <si>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</si>
  <si>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</si>
  <si>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</si>
  <si>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</si>
  <si>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</si>
  <si>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</si>
  <si>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</si>
  <si>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</si>
  <si>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</si>
  <si>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</si>
  <si>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</si>
  <si>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</si>
  <si>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</si>
  <si>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</si>
  <si>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</si>
  <si>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</si>
  <si>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</si>
  <si>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</si>
  <si>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</si>
  <si>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</si>
  <si>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</si>
  <si>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</si>
  <si>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</si>
  <si>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</si>
  <si>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</si>
  <si>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</si>
  <si>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</si>
  <si>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</si>
  <si>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</si>
  <si>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</si>
  <si>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</si>
  <si>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</si>
  <si>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</si>
  <si>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</si>
  <si>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</si>
  <si>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</si>
  <si>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</si>
  <si>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</si>
  <si>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</si>
  <si>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</si>
  <si>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</si>
  <si>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</si>
  <si>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</si>
  <si>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</si>
  <si>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</si>
  <si>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</si>
  <si>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</si>
  <si>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</si>
  <si>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</si>
  <si>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</si>
  <si>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</si>
  <si>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</si>
  <si>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</si>
  <si>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</si>
  <si>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</si>
  <si>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</si>
  <si>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</si>
  <si>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</si>
  <si>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</si>
  <si>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</si>
  <si>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</si>
  <si>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</si>
  <si>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</si>
  <si>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</si>
  <si>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</si>
  <si>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</si>
  <si>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</si>
  <si>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</si>
  <si>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</si>
  <si>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</si>
  <si>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</si>
  <si>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</si>
  <si>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</si>
  <si>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</si>
  <si>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</si>
  <si>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</si>
  <si>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</si>
  <si>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</si>
  <si>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</si>
  <si>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</si>
  <si>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</si>
  <si>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</si>
  <si>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</si>
  <si>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</si>
  <si>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</si>
  <si>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</si>
  <si>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</si>
  <si>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</si>
  <si>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</si>
  <si>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</si>
  <si>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</si>
  <si>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</si>
  <si>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</si>
  <si>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</si>
  <si>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</si>
  <si>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</si>
  <si>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</si>
  <si>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</si>
  <si>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</si>
  <si>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</si>
  <si>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</si>
  <si>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</si>
  <si>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</si>
  <si>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</si>
  <si>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</si>
  <si>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</si>
  <si>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</si>
  <si>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</si>
  <si>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</si>
  <si>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</si>
  <si>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</si>
  <si>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</si>
  <si>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</si>
  <si>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</si>
  <si>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</si>
  <si>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</si>
  <si>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</si>
  <si>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</si>
  <si>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</si>
  <si>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</si>
  <si>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</si>
  <si>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</si>
  <si>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</si>
  <si>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</si>
  <si>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</si>
  <si>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</si>
  <si>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</si>
  <si>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</si>
  <si>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</si>
  <si>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</si>
  <si>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</si>
  <si>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</si>
  <si>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</si>
  <si>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</si>
  <si>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</si>
  <si>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</si>
  <si>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</si>
  <si>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</si>
  <si>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</si>
  <si>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</si>
  <si>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</si>
  <si>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</si>
  <si>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</si>
  <si>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</si>
  <si>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</si>
  <si>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</si>
  <si>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</si>
  <si>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</si>
  <si>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</si>
  <si>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</si>
  <si>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</si>
  <si>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</si>
  <si>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</si>
  <si>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</si>
  <si>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</si>
  <si>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</si>
  <si>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</si>
  <si>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</si>
  <si>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</si>
  <si>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</si>
  <si>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</si>
  <si>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</si>
  <si>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</si>
  <si>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</si>
  <si>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</si>
  <si>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</si>
  <si>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</si>
  <si>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</si>
  <si>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</si>
  <si>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</si>
  <si>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</si>
  <si>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</si>
  <si>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</si>
  <si>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</si>
  <si>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</si>
  <si>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</si>
  <si>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</si>
  <si>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</si>
  <si>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</si>
  <si>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</si>
  <si>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</si>
  <si>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</si>
  <si>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</si>
  <si>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</si>
  <si>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</si>
  <si>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</si>
  <si>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</si>
  <si>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</si>
  <si>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</si>
  <si>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</si>
  <si>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</si>
  <si>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</si>
  <si>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</si>
  <si>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</si>
  <si>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</si>
  <si>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</si>
  <si>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</si>
  <si>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</si>
  <si>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</si>
  <si>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</si>
  <si>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</si>
  <si>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</si>
  <si>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</si>
  <si>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</si>
  <si>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</si>
  <si>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</si>
  <si>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</si>
  <si>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</si>
  <si>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</si>
  <si>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</si>
  <si>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</si>
  <si>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</si>
  <si>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</si>
  <si>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</si>
  <si>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</si>
  <si>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</si>
  <si>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</si>
  <si>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</si>
  <si>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</si>
  <si>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</si>
  <si>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</si>
  <si>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</si>
  <si>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</si>
  <si>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</si>
  <si>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</si>
  <si>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</si>
  <si>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</si>
  <si>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</si>
  <si>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</si>
  <si>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</si>
  <si>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</si>
  <si>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</si>
  <si>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</si>
  <si>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</si>
  <si>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</si>
  <si>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</si>
  <si>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</si>
  <si>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</si>
  <si>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</si>
  <si>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</si>
  <si>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</si>
  <si>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</si>
  <si>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</si>
  <si>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</si>
  <si>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</si>
  <si>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</si>
  <si>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</si>
  <si>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</si>
  <si>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</si>
  <si>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</si>
  <si>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</si>
  <si>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</si>
  <si>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</si>
  <si>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</si>
  <si>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</si>
  <si>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</si>
  <si>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</si>
  <si>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</si>
  <si>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</si>
  <si>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</si>
  <si>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</si>
  <si>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</si>
  <si>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</si>
  <si>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</si>
  <si>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</si>
  <si>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</si>
  <si>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</si>
  <si>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</si>
  <si>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</si>
  <si>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</si>
  <si>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</si>
  <si>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</si>
  <si>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</si>
  <si>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</si>
  <si>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</si>
  <si>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</si>
  <si>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</si>
  <si>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</si>
  <si>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</si>
  <si>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</si>
  <si>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</si>
  <si>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</si>
  <si>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</si>
  <si>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</si>
  <si>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</si>
  <si>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</si>
  <si>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</si>
  <si>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</si>
  <si>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</si>
  <si>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</si>
  <si>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</si>
  <si>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</si>
  <si>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</si>
  <si>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</si>
  <si>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</si>
  <si>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</si>
  <si>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</si>
  <si>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</si>
  <si>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</si>
  <si>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</si>
  <si>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</si>
  <si>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</si>
  <si>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</si>
  <si>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</si>
  <si>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</si>
  <si>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</si>
  <si>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</si>
  <si>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</si>
  <si>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</si>
  <si>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</si>
  <si>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</si>
  <si>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</si>
  <si>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</si>
  <si>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</si>
  <si>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</si>
  <si>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</si>
  <si>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</si>
  <si>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</si>
  <si>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</si>
  <si>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</si>
  <si>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</si>
  <si>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</si>
  <si>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</si>
  <si>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</si>
  <si>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</si>
  <si>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</si>
  <si>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</si>
  <si>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</si>
  <si>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</si>
  <si>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</si>
  <si>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</si>
  <si>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</si>
  <si>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</si>
  <si>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</si>
  <si>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</si>
  <si>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</si>
  <si>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</si>
  <si>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</si>
  <si>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</si>
  <si>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</si>
  <si>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</si>
  <si>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</si>
  <si>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</si>
  <si>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</si>
  <si>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</si>
  <si>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</si>
  <si>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</si>
  <si>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</si>
  <si>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</si>
  <si>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</si>
  <si>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</si>
  <si>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</si>
  <si>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</si>
  <si>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</si>
  <si>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</si>
  <si>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</si>
  <si>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</si>
  <si>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</si>
  <si>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</si>
  <si>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</si>
  <si>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</si>
  <si>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</si>
  <si>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</si>
  <si>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</si>
  <si>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</si>
  <si>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</si>
  <si>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</si>
  <si>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</si>
  <si>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</si>
  <si>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</si>
  <si>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</si>
  <si>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</si>
  <si>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</si>
  <si>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</si>
  <si>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</si>
  <si>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</si>
  <si>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</si>
  <si>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</si>
  <si>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</si>
  <si>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</si>
  <si>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</si>
  <si>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</si>
  <si>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</si>
  <si>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</si>
  <si>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</si>
  <si>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</si>
  <si>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</si>
  <si>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</si>
  <si>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</si>
  <si>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</si>
  <si>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</si>
  <si>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</si>
  <si>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</si>
  <si>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</si>
  <si>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</si>
  <si>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</si>
  <si>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</si>
  <si>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</si>
  <si>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</si>
  <si>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</si>
  <si>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</si>
  <si>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</si>
  <si>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</si>
  <si>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</si>
  <si>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</si>
  <si>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</si>
  <si>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</si>
  <si>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</si>
  <si>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</si>
  <si>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</si>
  <si>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</si>
  <si>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</si>
  <si>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</si>
  <si>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</si>
  <si>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</si>
  <si>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</si>
  <si>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</si>
  <si>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</si>
  <si>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</si>
  <si>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</si>
  <si>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</si>
  <si>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</si>
  <si>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</si>
  <si>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</si>
  <si>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</si>
  <si>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</si>
  <si>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</si>
  <si>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</si>
  <si>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</si>
  <si>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</si>
  <si>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</si>
  <si>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</si>
  <si>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</si>
  <si>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</si>
  <si>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</si>
  <si>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</si>
  <si>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</si>
  <si>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</si>
  <si>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</si>
  <si>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</si>
  <si>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</si>
  <si>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</si>
  <si>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</si>
  <si>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</si>
  <si>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</si>
  <si>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</si>
  <si>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</si>
  <si>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</si>
  <si>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</si>
  <si>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</si>
  <si>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</si>
  <si>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</si>
  <si>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</si>
  <si>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</si>
  <si>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</si>
  <si>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</si>
  <si>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</si>
  <si>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</si>
  <si>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</si>
  <si>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</si>
  <si>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</si>
  <si>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</si>
  <si>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</si>
  <si>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</si>
  <si>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</si>
  <si>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</si>
  <si>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</si>
  <si>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</si>
  <si>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</si>
  <si>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</si>
  <si>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</si>
  <si>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</si>
  <si>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</si>
  <si>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</si>
  <si>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</si>
  <si>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</si>
  <si>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</si>
  <si>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</si>
  <si>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</si>
  <si>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</si>
  <si>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</si>
  <si>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</si>
  <si>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</si>
  <si>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</si>
  <si>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</si>
  <si>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</si>
  <si>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</si>
  <si>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</si>
  <si>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</si>
  <si>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</si>
  <si>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</si>
  <si>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</si>
  <si>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</si>
  <si>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</si>
  <si>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</si>
  <si>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</si>
  <si>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</si>
  <si>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</si>
  <si>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</si>
  <si>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</si>
  <si>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</si>
  <si>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</si>
  <si>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</si>
  <si>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</si>
  <si>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</si>
  <si>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</si>
  <si>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</si>
  <si>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</si>
  <si>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</si>
  <si>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</si>
  <si>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</si>
  <si>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</si>
  <si>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</si>
  <si>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</si>
  <si>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</si>
  <si>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</si>
  <si>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</si>
  <si>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</si>
  <si>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</si>
  <si>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</si>
  <si>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</si>
  <si>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</si>
  <si>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</si>
  <si>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</si>
  <si>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</si>
  <si>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</si>
  <si>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</si>
  <si>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</si>
  <si>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</si>
  <si>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</si>
  <si>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</si>
  <si>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</si>
  <si>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</si>
  <si>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</si>
  <si>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</si>
  <si>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</si>
  <si>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</si>
  <si>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</si>
  <si>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</si>
  <si>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</si>
  <si>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</si>
  <si>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</si>
  <si>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</si>
  <si>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</si>
  <si>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</si>
  <si>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</si>
  <si>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</si>
  <si>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</si>
  <si>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</si>
  <si>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</si>
  <si>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</si>
  <si>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</si>
  <si>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</si>
  <si>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</si>
  <si>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</si>
  <si>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</si>
  <si>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</si>
  <si>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</si>
  <si>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</si>
  <si>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</si>
  <si>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</si>
  <si>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</si>
  <si>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</si>
  <si>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</si>
  <si>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</si>
  <si>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</si>
  <si>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</si>
  <si>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</si>
  <si>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</si>
  <si>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</si>
  <si>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</si>
  <si>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</si>
  <si>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</si>
  <si>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</si>
  <si>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</si>
  <si>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</si>
  <si>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</si>
  <si>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</si>
  <si>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</si>
  <si>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</si>
  <si>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</si>
  <si>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</si>
  <si>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</si>
  <si>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</si>
  <si>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</si>
  <si>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</si>
  <si>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</si>
  <si>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</si>
  <si>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</si>
  <si>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</si>
  <si>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</si>
  <si>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</si>
  <si>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</si>
  <si>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</si>
  <si>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</si>
  <si>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</si>
  <si>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</si>
  <si>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</si>
  <si>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</si>
  <si>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</si>
  <si>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</si>
  <si>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</si>
  <si>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</si>
  <si>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</si>
  <si>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</si>
  <si>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</si>
  <si>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</si>
  <si>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</si>
  <si>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</si>
  <si>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</si>
  <si>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</si>
  <si>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</si>
  <si>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</si>
  <si>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</si>
  <si>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</si>
  <si>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</si>
  <si>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</si>
  <si>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</si>
  <si>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</si>
  <si>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</si>
  <si>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</si>
  <si>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</si>
  <si>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</si>
  <si>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</si>
  <si>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</si>
  <si>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</si>
  <si>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</si>
  <si>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</si>
  <si>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</si>
  <si>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</si>
  <si>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</si>
  <si>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</si>
  <si>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</si>
  <si>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</si>
  <si>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</si>
  <si>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</si>
  <si>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</si>
  <si>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</si>
  <si>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</si>
  <si>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</si>
  <si>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</si>
  <si>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</si>
  <si>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</si>
  <si>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</si>
  <si>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</si>
  <si>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</si>
  <si>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</si>
  <si>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</si>
  <si>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</si>
  <si>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</si>
  <si>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</si>
  <si>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</si>
  <si>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</si>
  <si>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</si>
  <si>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</si>
  <si>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</si>
  <si>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</si>
  <si>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</si>
  <si>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</si>
  <si>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</si>
  <si>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</si>
  <si>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</si>
  <si>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</si>
  <si>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</si>
  <si>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</si>
  <si>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</si>
  <si>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</si>
  <si>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</si>
  <si>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</si>
  <si>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</si>
  <si>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</si>
  <si>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</si>
  <si>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</si>
  <si>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</si>
  <si>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</si>
  <si>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</si>
  <si>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</si>
  <si>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</si>
  <si>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</si>
  <si>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</si>
  <si>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</si>
  <si>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</si>
  <si>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</si>
  <si>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</si>
  <si>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</si>
  <si>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</si>
  <si>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</si>
  <si>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</si>
  <si>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</si>
  <si>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</si>
  <si>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</si>
  <si>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</si>
  <si>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</si>
  <si>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</si>
  <si>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</si>
  <si>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</si>
  <si>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</si>
  <si>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</si>
  <si>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</si>
  <si>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</si>
  <si>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</si>
  <si>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</si>
  <si>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</si>
  <si>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</si>
  <si>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</si>
  <si>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</si>
  <si>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</si>
  <si>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</si>
  <si>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</si>
  <si>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</si>
  <si>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</si>
  <si>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</si>
  <si>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</si>
  <si>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</si>
  <si>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</si>
  <si>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</si>
  <si>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</si>
  <si>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</si>
  <si>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</si>
  <si>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</si>
  <si>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</si>
  <si>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</si>
  <si>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</si>
  <si>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</si>
  <si>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</si>
  <si>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</si>
  <si>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</si>
  <si>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</si>
  <si>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</si>
  <si>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</si>
  <si>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</si>
  <si>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</si>
  <si>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</si>
  <si>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</si>
  <si>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</si>
  <si>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</si>
  <si>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</si>
  <si>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</si>
  <si>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</si>
  <si>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</si>
  <si>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</si>
  <si>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</si>
  <si>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</si>
  <si>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</si>
  <si>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</si>
  <si>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</si>
  <si>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</si>
  <si>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</si>
  <si>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</si>
  <si>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</si>
  <si>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</si>
  <si>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</si>
  <si>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</si>
  <si>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</si>
  <si>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</si>
  <si>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</si>
  <si>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</si>
  <si>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</si>
  <si>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</si>
  <si>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</si>
  <si>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</si>
  <si>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</si>
  <si>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</si>
  <si>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</si>
  <si>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</si>
  <si>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</si>
  <si>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</si>
  <si>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</si>
  <si>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</si>
  <si>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</si>
  <si>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</si>
  <si>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</si>
  <si>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</si>
  <si>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</si>
  <si>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</si>
  <si>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</si>
  <si>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</si>
  <si>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</si>
  <si>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</si>
  <si>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</si>
  <si>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</si>
  <si>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</si>
  <si>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</si>
  <si>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</si>
  <si>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</si>
  <si>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</si>
  <si>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</si>
  <si>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</si>
  <si>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</si>
  <si>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</si>
  <si>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</si>
  <si>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</si>
  <si>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</si>
  <si>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</si>
  <si>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</si>
  <si>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</si>
  <si>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</si>
  <si>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</si>
  <si>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</si>
  <si>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</si>
  <si>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</si>
  <si>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</si>
  <si>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</si>
  <si>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</si>
  <si>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</si>
  <si>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</si>
  <si>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</si>
  <si>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</si>
  <si>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</si>
  <si>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</si>
  <si>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</si>
  <si>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</si>
  <si>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</si>
  <si>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</si>
  <si>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</si>
  <si>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</si>
  <si>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</si>
  <si>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</si>
  <si>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</si>
  <si>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</si>
  <si>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</si>
  <si>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</si>
  <si>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</si>
  <si>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</si>
  <si>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</si>
  <si>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</si>
  <si>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</si>
  <si>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</si>
  <si>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</si>
  <si>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</si>
  <si>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</si>
  <si>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</si>
  <si>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</si>
  <si>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</si>
  <si>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</si>
  <si>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</si>
  <si>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</si>
  <si>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</si>
  <si>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</si>
  <si>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</si>
  <si>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</si>
  <si>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</si>
  <si>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</si>
  <si>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</si>
  <si>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</si>
  <si>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</si>
  <si>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</si>
  <si>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</si>
  <si>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</si>
  <si>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</si>
  <si>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</si>
  <si>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</si>
  <si>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</si>
  <si>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</si>
  <si>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</si>
  <si>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</si>
  <si>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</si>
  <si>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</si>
  <si>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</si>
  <si>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</si>
  <si>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</si>
  <si>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</si>
  <si>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</si>
  <si>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</si>
  <si>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</si>
  <si>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</si>
  <si>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</si>
  <si>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</si>
  <si>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</si>
  <si>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</si>
  <si>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</si>
  <si>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</si>
  <si>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</si>
  <si>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</si>
  <si>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</si>
  <si>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</si>
  <si>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</si>
  <si>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</si>
  <si>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</si>
  <si>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</si>
  <si>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</si>
  <si>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</si>
  <si>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</si>
  <si>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</si>
  <si>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</si>
  <si>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</si>
  <si>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</si>
  <si>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</si>
  <si>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</si>
  <si>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</si>
  <si>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</si>
  <si>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</si>
  <si>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</si>
  <si>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</si>
  <si>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</si>
  <si>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</si>
  <si>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</si>
  <si>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</si>
  <si>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</si>
  <si>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</si>
  <si>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</si>
  <si>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</si>
  <si>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</si>
  <si>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</si>
  <si>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</si>
  <si>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</si>
  <si>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</si>
  <si>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</si>
  <si>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</si>
  <si>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</si>
  <si>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</si>
  <si>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</si>
  <si>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</si>
  <si>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</si>
  <si>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</si>
  <si>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</si>
  <si>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</si>
  <si>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</si>
  <si>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</si>
  <si>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</si>
  <si>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</si>
  <si>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</si>
  <si>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</si>
  <si>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</si>
  <si>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</si>
  <si>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</si>
  <si>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</si>
  <si>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</si>
  <si>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</si>
  <si>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</si>
  <si>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</si>
  <si>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</si>
  <si>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</si>
  <si>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</si>
  <si>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</si>
  <si>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</si>
  <si>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</si>
  <si>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</si>
  <si>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</si>
  <si>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</si>
  <si>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</si>
  <si>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</si>
  <si>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</si>
  <si>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</si>
  <si>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</si>
  <si>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</si>
  <si>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</si>
  <si>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</si>
  <si>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</si>
  <si>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</si>
  <si>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</si>
  <si>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</si>
  <si>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</si>
  <si>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</si>
  <si>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</si>
  <si>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</si>
  <si>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</si>
  <si>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</si>
  <si>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</si>
  <si>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</si>
  <si>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</si>
  <si>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</si>
  <si>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</si>
  <si>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</si>
  <si>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</si>
  <si>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</si>
  <si>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</si>
  <si>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</si>
  <si>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</si>
  <si>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</si>
  <si>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</si>
  <si>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</si>
  <si>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</si>
  <si>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</si>
  <si>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</si>
  <si>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</si>
  <si>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</si>
  <si>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</si>
  <si>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</si>
  <si>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</si>
  <si>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</si>
  <si>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</si>
  <si>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</si>
  <si>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</si>
  <si>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</si>
  <si>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</si>
  <si>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</si>
  <si>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</si>
  <si>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</si>
  <si>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</si>
  <si>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</si>
  <si>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</si>
  <si>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</si>
  <si>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</si>
  <si>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</si>
  <si>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</si>
  <si>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</si>
  <si>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</si>
  <si>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</si>
  <si>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</si>
  <si>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</si>
  <si>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</si>
  <si>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</si>
  <si>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</si>
  <si>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</si>
  <si>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</si>
  <si>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</si>
  <si>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</si>
  <si>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</si>
  <si>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</si>
  <si>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</si>
  <si>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</si>
  <si>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</si>
  <si>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</si>
  <si>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</si>
  <si>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</si>
  <si>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</si>
  <si>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</si>
  <si>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</si>
  <si>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</si>
  <si>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</si>
  <si>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</si>
  <si>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</si>
  <si>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</si>
  <si>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</si>
  <si>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</si>
  <si>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</si>
  <si>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</si>
  <si>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</si>
  <si>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</si>
  <si>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</si>
  <si>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</si>
  <si>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</si>
  <si>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</si>
  <si>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</si>
  <si>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</si>
  <si>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</si>
  <si>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</si>
  <si>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</si>
  <si>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</si>
  <si>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</si>
  <si>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</si>
  <si>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</si>
  <si>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</si>
  <si>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</si>
  <si>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</si>
  <si>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</si>
  <si>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</si>
  <si>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</si>
  <si>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</si>
  <si>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</si>
  <si>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</si>
  <si>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</si>
  <si>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</si>
  <si>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</si>
  <si>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</si>
  <si>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</si>
  <si>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</si>
  <si>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</si>
  <si>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</si>
  <si>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</si>
  <si>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</si>
  <si>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</si>
  <si>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</si>
  <si>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</si>
  <si>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</si>
  <si>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</si>
  <si>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</si>
  <si>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</si>
  <si>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</si>
  <si>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</si>
  <si>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</si>
  <si>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</si>
  <si>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</si>
  <si>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</si>
  <si>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</si>
  <si>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</si>
  <si>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</si>
  <si>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</si>
  <si>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</si>
  <si>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</si>
  <si>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</si>
  <si>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</si>
  <si>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</si>
  <si>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</si>
  <si>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</si>
  <si>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</si>
  <si>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</si>
  <si>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</si>
  <si>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</si>
  <si>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</si>
  <si>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</si>
  <si>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</si>
  <si>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</si>
  <si>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</si>
  <si>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</si>
  <si>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</si>
  <si>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</si>
  <si>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</si>
  <si>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</si>
  <si>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</si>
  <si>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</si>
  <si>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</si>
  <si>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</si>
  <si>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</si>
  <si>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</si>
  <si>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</si>
  <si>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</si>
  <si>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</si>
  <si>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</si>
  <si>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</si>
  <si>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</si>
  <si>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</si>
  <si>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</si>
  <si>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</si>
  <si>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</si>
  <si>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</si>
  <si>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</si>
  <si>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</si>
  <si>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</si>
  <si>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</si>
  <si>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</si>
  <si>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</si>
  <si>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</si>
  <si>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</si>
  <si>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</si>
  <si>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</si>
  <si>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</si>
  <si>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</si>
  <si>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</si>
  <si>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</si>
  <si>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</si>
  <si>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</si>
  <si>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</si>
  <si>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</si>
  <si>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</si>
  <si>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</si>
  <si>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</si>
  <si>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</si>
  <si>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</si>
  <si>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</si>
  <si>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</si>
  <si>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</si>
  <si>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</si>
  <si>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</si>
  <si>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</si>
  <si>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</si>
  <si>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</si>
  <si>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</si>
  <si>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</si>
  <si>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</si>
  <si>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</si>
  <si>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</si>
  <si>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</si>
  <si>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</si>
  <si>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</si>
  <si>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</si>
  <si>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</si>
  <si>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</si>
  <si>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</si>
  <si>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</si>
  <si>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</si>
  <si>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</si>
  <si>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</si>
  <si>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</si>
  <si>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</si>
  <si>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</si>
  <si>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</si>
  <si>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</si>
  <si>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</si>
  <si>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</si>
  <si>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</si>
  <si>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</si>
  <si>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</si>
  <si>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</si>
  <si>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</si>
  <si>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</si>
  <si>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</si>
  <si>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</si>
  <si>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</si>
  <si>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</si>
  <si>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</si>
  <si>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</si>
  <si>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</si>
  <si>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</si>
  <si>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</si>
  <si>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</si>
  <si>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</si>
  <si>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</si>
  <si>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</si>
  <si>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</si>
  <si>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</si>
  <si>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</si>
  <si>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</si>
  <si>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</si>
  <si>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</si>
  <si>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</si>
  <si>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</si>
  <si>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</si>
  <si>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</si>
  <si>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</si>
  <si>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</si>
  <si>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</si>
  <si>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</si>
  <si>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</si>
  <si>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</si>
  <si>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</si>
  <si>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</si>
  <si>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</si>
  <si>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</si>
  <si>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</si>
  <si>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</si>
  <si>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</si>
  <si>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</si>
  <si>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</si>
  <si>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</si>
  <si>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</si>
  <si>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</si>
  <si>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</si>
  <si>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</si>
  <si>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</si>
  <si>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</si>
  <si>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</si>
  <si>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</si>
  <si>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</si>
  <si>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</si>
  <si>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</si>
  <si>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</si>
  <si>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</si>
  <si>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</si>
  <si>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</si>
  <si>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</si>
  <si>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</si>
  <si>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</si>
  <si>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</si>
  <si>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</si>
  <si>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</si>
  <si>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</si>
  <si>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</si>
  <si>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</si>
  <si>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</si>
  <si>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</si>
  <si>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</si>
  <si>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</si>
  <si>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</si>
  <si>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</si>
  <si>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</si>
  <si>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</si>
  <si>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</si>
  <si>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</si>
  <si>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</si>
  <si>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</si>
  <si>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</si>
  <si>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</si>
  <si>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</si>
  <si>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</si>
  <si>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</si>
  <si>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</si>
  <si>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</si>
  <si>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</si>
  <si>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</si>
  <si>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</si>
  <si>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</si>
  <si>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</si>
  <si>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</si>
  <si>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</si>
  <si>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</si>
  <si>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</si>
  <si>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</si>
  <si>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</si>
  <si>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</si>
  <si>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</si>
  <si>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</si>
  <si>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</si>
  <si>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</si>
  <si>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</si>
  <si>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</si>
  <si>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</si>
  <si>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</si>
  <si>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</si>
  <si>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</si>
  <si>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</si>
  <si>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</si>
  <si>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</si>
  <si>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</si>
  <si>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</si>
  <si>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</si>
  <si>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</si>
  <si>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</si>
  <si>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</si>
  <si>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</si>
  <si>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</si>
  <si>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</si>
  <si>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</si>
  <si>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</si>
  <si>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</si>
  <si>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</si>
  <si>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</si>
  <si>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</si>
  <si>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</si>
  <si>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</si>
  <si>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</si>
  <si>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</si>
  <si>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</si>
  <si>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</si>
  <si>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</si>
  <si>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</si>
  <si>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</si>
  <si>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</si>
  <si>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</si>
  <si>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</si>
  <si>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</si>
  <si>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</si>
  <si>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</si>
  <si>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</si>
  <si>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</si>
  <si>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</si>
  <si>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</si>
  <si>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</si>
  <si>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</si>
  <si>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</si>
  <si>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</si>
  <si>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</si>
  <si>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</si>
  <si>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</si>
  <si>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</si>
  <si>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</si>
  <si>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</si>
  <si>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</si>
  <si>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</si>
  <si>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</si>
  <si>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</si>
  <si>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</si>
  <si>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</si>
  <si>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</si>
  <si>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</si>
  <si>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</si>
  <si>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</si>
  <si>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</si>
  <si>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</si>
  <si>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</si>
  <si>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</si>
  <si>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</si>
  <si>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</si>
  <si>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</si>
  <si>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</si>
  <si>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</si>
  <si>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</si>
  <si>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</si>
  <si>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</si>
  <si>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</si>
  <si>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</si>
  <si>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</si>
  <si>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</si>
  <si>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</si>
  <si>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</si>
  <si>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</si>
  <si>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</si>
  <si>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</si>
  <si>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</si>
  <si>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</si>
  <si>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</si>
  <si>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</si>
  <si>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</si>
  <si>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</si>
  <si>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</si>
  <si>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</si>
  <si>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</si>
  <si>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</si>
  <si>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</si>
  <si>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</si>
  <si>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</si>
  <si>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</si>
  <si>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</si>
  <si>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</si>
  <si>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</si>
  <si>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</si>
  <si>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</si>
  <si>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</si>
  <si>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</si>
  <si>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</si>
  <si>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</si>
  <si>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</si>
  <si>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</si>
  <si>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</si>
  <si>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</si>
  <si>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</si>
  <si>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</si>
  <si>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</si>
  <si>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</si>
  <si>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</si>
  <si>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</si>
  <si>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</si>
  <si>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</si>
  <si>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</si>
  <si>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</si>
  <si>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</si>
  <si>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</si>
  <si>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</si>
  <si>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</si>
  <si>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</si>
  <si>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</si>
  <si>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</si>
  <si>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</si>
  <si>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</si>
  <si>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</si>
  <si>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</si>
  <si>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</si>
  <si>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</si>
  <si>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</si>
  <si>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</si>
  <si>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</si>
  <si>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</si>
  <si>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</si>
  <si>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</si>
  <si>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</si>
  <si>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</si>
  <si>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</si>
  <si>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</si>
  <si>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</si>
  <si>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</si>
  <si>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</si>
  <si>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</si>
  <si>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</si>
  <si>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</si>
  <si>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</si>
  <si>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</si>
  <si>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</si>
  <si>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</si>
  <si>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</si>
  <si>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</si>
  <si>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</si>
  <si>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</si>
  <si>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</si>
  <si>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</si>
  <si>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</si>
  <si>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</si>
  <si>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</si>
  <si>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</si>
  <si>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</si>
  <si>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</si>
  <si>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</si>
  <si>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</si>
  <si>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</si>
  <si>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</si>
  <si>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</si>
  <si>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</si>
  <si>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</si>
  <si>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</si>
  <si>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</si>
  <si>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</si>
  <si>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</si>
  <si>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</si>
  <si>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</si>
  <si>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</si>
  <si>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</si>
  <si>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</si>
  <si>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</si>
  <si>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</si>
  <si>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</si>
  <si>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</si>
  <si>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</si>
  <si>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</si>
  <si>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</si>
  <si>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</si>
  <si>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</si>
  <si>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</si>
  <si>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</si>
  <si>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</si>
  <si>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</si>
  <si>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</si>
  <si>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</si>
  <si>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</si>
  <si>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</si>
  <si>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</si>
  <si>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</si>
  <si>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</si>
  <si>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</si>
  <si>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</si>
  <si>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</si>
  <si>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</si>
  <si>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</si>
  <si>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</si>
  <si>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</si>
  <si>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</si>
  <si>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</si>
  <si>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</si>
  <si>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</si>
  <si>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</si>
  <si>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</si>
  <si>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</si>
  <si>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</si>
  <si>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</si>
  <si>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</si>
  <si>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</si>
  <si>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</si>
  <si>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</si>
  <si>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</si>
  <si>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</si>
  <si>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</si>
  <si>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</si>
  <si>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</si>
  <si>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</si>
  <si>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</si>
  <si>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</si>
  <si>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</si>
  <si>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</si>
  <si>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</si>
  <si>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</si>
  <si>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</si>
  <si>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</si>
  <si>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</si>
  <si>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</si>
  <si>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</si>
  <si>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</si>
  <si>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</si>
  <si>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</si>
  <si>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</si>
  <si>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</si>
  <si>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</si>
  <si>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</si>
  <si>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</si>
  <si>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</si>
  <si>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</si>
  <si>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</si>
  <si>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</si>
  <si>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</si>
  <si>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</si>
  <si>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</si>
  <si>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</si>
  <si>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</si>
  <si>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</si>
  <si>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</si>
  <si>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</si>
  <si>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</si>
  <si>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</si>
  <si>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</si>
  <si>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</si>
  <si>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</si>
  <si>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</si>
  <si>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</si>
  <si>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</si>
  <si>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</si>
  <si>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</si>
  <si>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</si>
  <si>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</si>
  <si>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</si>
  <si>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</si>
  <si>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</si>
  <si>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</si>
  <si>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</si>
  <si>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</si>
  <si>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</si>
  <si>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</si>
  <si>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</si>
  <si>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</si>
  <si>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</si>
  <si>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</si>
  <si>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</si>
  <si>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</si>
  <si>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</si>
  <si>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</si>
  <si>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</si>
  <si>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</si>
  <si>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</si>
  <si>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</si>
  <si>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</si>
  <si>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</si>
  <si>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</si>
  <si>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</si>
  <si>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</si>
  <si>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</si>
  <si>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</si>
  <si>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</si>
  <si>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</si>
  <si>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</si>
  <si>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</si>
  <si>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</si>
  <si>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</si>
  <si>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</si>
  <si>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</si>
  <si>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</si>
  <si>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</si>
  <si>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</si>
  <si>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</si>
  <si>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</si>
  <si>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</si>
  <si>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</si>
  <si>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</si>
  <si>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</si>
  <si>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</si>
  <si>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</si>
  <si>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</si>
  <si>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</si>
  <si>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</si>
  <si>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</si>
  <si>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</si>
  <si>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</si>
  <si>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</si>
  <si>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</si>
  <si>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</si>
  <si>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</si>
  <si>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</si>
  <si>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</si>
  <si>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</si>
  <si>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</si>
  <si>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</si>
  <si>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</si>
  <si>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</si>
  <si>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</si>
  <si>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</si>
  <si>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</si>
  <si>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</si>
  <si>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</si>
  <si>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</si>
  <si>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</si>
  <si>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</si>
  <si>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</si>
  <si>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</si>
  <si>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</si>
  <si>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</si>
  <si>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</si>
  <si>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</si>
  <si>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</si>
  <si>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</si>
  <si>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</si>
  <si>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</si>
  <si>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</si>
  <si>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</si>
  <si>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</si>
  <si>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</si>
  <si>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</si>
  <si>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</si>
  <si>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</si>
  <si>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</si>
  <si>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</si>
  <si>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</si>
  <si>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</si>
  <si>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</si>
  <si>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</si>
  <si>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</si>
  <si>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</si>
  <si>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</si>
  <si>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</si>
  <si>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</si>
  <si>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</si>
  <si>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</si>
  <si>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</si>
  <si>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</si>
  <si>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</si>
  <si>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</si>
  <si>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</si>
  <si>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</si>
  <si>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</si>
  <si>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</si>
  <si>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</si>
  <si>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</si>
  <si>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</si>
  <si>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</si>
  <si>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</si>
  <si>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</si>
  <si>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</si>
  <si>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</si>
  <si>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</si>
  <si>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</si>
  <si>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</si>
  <si>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</si>
  <si>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</si>
  <si>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</si>
  <si>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</si>
  <si>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</si>
  <si>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</si>
  <si>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</si>
  <si>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</si>
  <si>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</si>
  <si>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</si>
  <si>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</si>
  <si>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</si>
  <si>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</si>
  <si>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</si>
  <si>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</si>
  <si>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</si>
  <si>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</si>
  <si>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</si>
  <si>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</si>
  <si>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</si>
  <si>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</si>
  <si>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</si>
  <si>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</si>
  <si>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</si>
  <si>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</si>
  <si>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</si>
  <si>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</si>
  <si>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</si>
  <si>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</si>
  <si>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</si>
  <si>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</si>
  <si>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</si>
  <si>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</si>
  <si>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</si>
  <si>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</si>
  <si>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</si>
  <si>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</si>
  <si>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</si>
  <si>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</si>
  <si>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</si>
  <si>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</si>
  <si>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</si>
  <si>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</si>
  <si>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</si>
  <si>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</si>
  <si>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</si>
  <si>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</si>
  <si>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</si>
  <si>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</si>
  <si>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</si>
  <si>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</si>
  <si>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</si>
  <si>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</si>
  <si>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</si>
  <si>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</si>
  <si>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</si>
  <si>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</si>
  <si>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</si>
  <si>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</si>
  <si>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</si>
  <si>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</si>
  <si>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</si>
  <si>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</si>
  <si>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</si>
  <si>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</si>
  <si>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</si>
  <si>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</si>
  <si>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</si>
  <si>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</si>
  <si>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</si>
  <si>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</si>
  <si>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</si>
  <si>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</si>
  <si>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</si>
  <si>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</si>
  <si>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</si>
  <si>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</si>
  <si>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</si>
  <si>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</si>
  <si>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</si>
  <si>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</si>
  <si>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</si>
  <si>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</si>
  <si>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</si>
  <si>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</si>
  <si>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</si>
  <si>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</si>
  <si>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</si>
  <si>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</si>
  <si>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</si>
  <si>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</si>
  <si>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</si>
  <si>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</si>
  <si>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</si>
  <si>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</si>
  <si>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</si>
  <si>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</si>
  <si>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</si>
  <si>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</si>
  <si>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</si>
  <si>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</si>
  <si>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</si>
  <si>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</si>
  <si>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</si>
  <si>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</si>
  <si>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</si>
  <si>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</si>
  <si>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</si>
  <si>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</si>
  <si>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</si>
  <si>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</si>
  <si>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</si>
  <si>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</si>
  <si>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</si>
  <si>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</si>
  <si>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</si>
  <si>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</si>
  <si>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</si>
  <si>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</si>
  <si>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</si>
  <si>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</si>
  <si>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</si>
  <si>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</si>
  <si>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</si>
  <si>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</si>
  <si>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</si>
  <si>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</si>
  <si>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</si>
  <si>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</si>
  <si>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</si>
  <si>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</si>
  <si>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</si>
  <si>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</si>
  <si>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</si>
  <si>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</si>
  <si>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</si>
  <si>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</si>
  <si>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</si>
  <si>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</si>
  <si>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</si>
  <si>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</si>
  <si>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</si>
  <si>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</si>
  <si>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</si>
  <si>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</si>
  <si>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</si>
  <si>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</si>
  <si>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</si>
  <si>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</si>
  <si>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</si>
  <si>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</si>
  <si>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</si>
  <si>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</si>
  <si>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</si>
  <si>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</si>
  <si>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</si>
  <si>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</si>
  <si>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</si>
  <si>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</si>
  <si>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</si>
  <si>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</si>
  <si>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</si>
  <si>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</si>
  <si>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</si>
  <si>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</si>
  <si>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</si>
  <si>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</si>
  <si>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</si>
  <si>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</si>
  <si>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</si>
  <si>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</si>
  <si>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</si>
  <si>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</si>
  <si>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</si>
  <si>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</si>
  <si>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</si>
  <si>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</si>
  <si>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</si>
  <si>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</si>
  <si>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</si>
  <si>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</si>
  <si>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</si>
  <si>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</si>
  <si>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</si>
  <si>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</si>
  <si>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</si>
  <si>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</si>
  <si>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</si>
  <si>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</si>
  <si>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</si>
  <si>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</si>
  <si>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</si>
  <si>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</si>
  <si>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</si>
  <si>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</si>
  <si>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</si>
  <si>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</si>
  <si>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</si>
  <si>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</si>
  <si>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</si>
  <si>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</si>
  <si>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</si>
  <si>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</si>
  <si>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</si>
  <si>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</si>
  <si>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</si>
  <si>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</si>
  <si>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</si>
  <si>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</si>
  <si>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</si>
  <si>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</si>
  <si>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</si>
  <si>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</si>
  <si>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</si>
  <si>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</si>
  <si>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</si>
  <si>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</si>
  <si>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</si>
  <si>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</si>
  <si>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</si>
  <si>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</si>
  <si>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</si>
  <si>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</si>
  <si>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</si>
  <si>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</si>
  <si>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</si>
  <si>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</si>
  <si>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</si>
  <si>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</si>
  <si>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</si>
  <si>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</si>
  <si>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</si>
  <si>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</si>
  <si>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</si>
  <si>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</si>
  <si>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</si>
  <si>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</si>
  <si>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</si>
  <si>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</si>
  <si>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</si>
  <si>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</si>
  <si>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</si>
  <si>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</si>
  <si>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</si>
  <si>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</si>
  <si>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</si>
  <si>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</si>
  <si>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</si>
  <si>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</si>
  <si>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</si>
  <si>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</si>
  <si>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</si>
  <si>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</si>
  <si>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</si>
  <si>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</si>
  <si>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</si>
  <si>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</si>
  <si>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</si>
  <si>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</si>
  <si>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</si>
  <si>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</si>
  <si>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</si>
  <si>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</si>
  <si>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</si>
  <si>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</si>
  <si>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</si>
  <si>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</si>
  <si>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</si>
  <si>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</si>
  <si>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</si>
  <si>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</si>
  <si>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</si>
  <si>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</si>
  <si>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</si>
  <si>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</si>
  <si>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</si>
  <si>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</si>
  <si>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</si>
  <si>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</si>
  <si>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</si>
  <si>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</si>
  <si>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</si>
  <si>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</si>
  <si>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</si>
  <si>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</si>
  <si>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</si>
  <si>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</si>
  <si>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</si>
  <si>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</si>
  <si>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</si>
  <si>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</si>
  <si>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</si>
  <si>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</si>
  <si>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</si>
  <si>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</si>
  <si>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</si>
  <si>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</si>
  <si>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</si>
  <si>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</si>
  <si>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</si>
  <si>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</si>
  <si>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</si>
  <si>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</si>
  <si>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</si>
  <si>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</si>
  <si>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</si>
  <si>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</si>
  <si>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</si>
  <si>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</si>
  <si>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</si>
  <si>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</si>
  <si>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</si>
  <si>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</si>
  <si>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</si>
  <si>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</si>
  <si>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</si>
  <si>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</si>
  <si>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</si>
  <si>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</si>
  <si>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</si>
  <si>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</si>
  <si>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</si>
  <si>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</si>
  <si>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</si>
  <si>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</si>
  <si>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</si>
  <si>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</si>
  <si>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</si>
  <si>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</si>
  <si>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</si>
  <si>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</si>
  <si>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</si>
  <si>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</si>
  <si>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</si>
  <si>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</si>
  <si>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</si>
  <si>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</si>
  <si>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</si>
  <si>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</si>
  <si>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</si>
  <si>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</si>
  <si>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</si>
  <si>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</si>
  <si>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</si>
  <si>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</si>
  <si>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</si>
  <si>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</si>
  <si>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</si>
  <si>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</si>
  <si>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</si>
  <si>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</si>
  <si>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</si>
  <si>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</si>
  <si>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</si>
  <si>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</si>
  <si>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</si>
  <si>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</si>
  <si>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</si>
  <si>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</si>
  <si>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</si>
  <si>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</si>
  <si>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</si>
  <si>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</si>
  <si>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</si>
  <si>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</si>
  <si>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</si>
  <si>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</si>
  <si>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</si>
  <si>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</si>
  <si>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</si>
  <si>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</si>
  <si>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</si>
  <si>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</si>
  <si>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</si>
  <si>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</si>
  <si>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</si>
  <si>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</si>
  <si>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</si>
  <si>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</si>
  <si>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</si>
  <si>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</si>
  <si>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</si>
  <si>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</si>
  <si>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</si>
  <si>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</si>
  <si>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</si>
  <si>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</si>
  <si>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</si>
  <si>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</si>
  <si>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</si>
  <si>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</si>
  <si>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</si>
  <si>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</si>
  <si>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</si>
  <si>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</si>
  <si>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</si>
  <si>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</si>
  <si>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</si>
  <si>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</si>
  <si>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</si>
  <si>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</si>
  <si>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</si>
  <si>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</si>
  <si>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</si>
  <si>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</si>
  <si>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</si>
  <si>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</si>
  <si>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</si>
  <si>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</si>
  <si>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</si>
  <si>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</si>
  <si>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</si>
  <si>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</si>
  <si>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</si>
  <si>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</si>
  <si>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</si>
  <si>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</si>
  <si>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</si>
  <si>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</si>
  <si>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</si>
  <si>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</si>
  <si>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</si>
  <si>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</si>
  <si>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</si>
  <si>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</si>
  <si>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</si>
  <si>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</si>
  <si>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</si>
  <si>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</si>
  <si>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</si>
  <si>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</si>
  <si>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</si>
  <si>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</si>
  <si>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</si>
  <si>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</si>
  <si>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</si>
  <si>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</si>
  <si>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</si>
  <si>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</si>
  <si>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</si>
  <si>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</si>
  <si>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</si>
  <si>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</si>
  <si>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</si>
  <si>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</si>
  <si>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</si>
  <si>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</si>
  <si>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</si>
  <si>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</si>
  <si>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</si>
  <si>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</si>
  <si>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</si>
  <si>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</si>
  <si>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</si>
  <si>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</si>
  <si>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</si>
  <si>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</si>
  <si>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</si>
  <si>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</si>
  <si>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</si>
  <si>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</si>
  <si>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</si>
  <si>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</si>
  <si>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</si>
  <si>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</si>
  <si>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</si>
  <si>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</si>
  <si>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</si>
  <si>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</si>
  <si>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</si>
  <si>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</si>
  <si>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</si>
  <si>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</si>
  <si>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</si>
  <si>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</si>
  <si>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</si>
  <si>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</si>
  <si>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</si>
  <si>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</si>
  <si>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</si>
  <si>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</si>
  <si>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</si>
  <si>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</si>
  <si>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</si>
  <si>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</si>
  <si>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</si>
  <si>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</si>
  <si>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</si>
  <si>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</si>
  <si>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</si>
  <si>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</si>
  <si>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</si>
  <si>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</si>
  <si>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</si>
  <si>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</si>
  <si>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</si>
  <si>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</si>
  <si>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</si>
  <si>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</si>
  <si>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</si>
  <si>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</si>
  <si>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</si>
  <si>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</si>
  <si>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</si>
  <si>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</si>
  <si>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</si>
  <si>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</si>
  <si>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</si>
  <si>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</si>
  <si>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</si>
  <si>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</si>
  <si>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</si>
  <si>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</si>
  <si>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</si>
  <si>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</si>
  <si>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</si>
  <si>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</si>
  <si>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</si>
  <si>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</si>
  <si>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</si>
  <si>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</si>
  <si>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</si>
  <si>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</si>
  <si>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</si>
  <si>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</si>
  <si>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</si>
  <si>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</si>
  <si>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</si>
  <si>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</si>
  <si>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</si>
  <si>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</si>
  <si>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</si>
  <si>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</si>
  <si>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</si>
  <si>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</si>
  <si>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</si>
  <si>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</si>
  <si>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</si>
  <si>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</si>
  <si>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</si>
  <si>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</si>
  <si>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</si>
  <si>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</si>
  <si>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</si>
  <si>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</si>
  <si>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</si>
  <si>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</si>
  <si>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</si>
  <si>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</si>
  <si>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</si>
  <si>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</si>
  <si>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</si>
  <si>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</si>
  <si>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</si>
  <si>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</si>
  <si>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</si>
  <si>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</si>
  <si>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</si>
  <si>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</si>
  <si>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</si>
  <si>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</si>
  <si>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</si>
  <si>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</si>
  <si>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</si>
  <si>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</si>
  <si>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</si>
  <si>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</si>
  <si>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</si>
  <si>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</si>
  <si>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</si>
  <si>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</si>
  <si>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</si>
  <si>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</si>
  <si>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</si>
  <si>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</si>
  <si>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</si>
  <si>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</si>
  <si>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</si>
  <si>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</si>
  <si>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</si>
  <si>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</si>
  <si>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</si>
  <si>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</si>
  <si>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</si>
  <si>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</si>
  <si>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</si>
  <si>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</si>
  <si>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</si>
  <si>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</si>
  <si>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</si>
  <si>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</si>
  <si>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</si>
  <si>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</si>
  <si>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</si>
  <si>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</si>
  <si>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</si>
  <si>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</si>
  <si>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</si>
  <si>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</si>
  <si>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</si>
  <si>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</si>
  <si>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</si>
  <si>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</si>
  <si>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</si>
  <si>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</si>
  <si>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</si>
  <si>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</si>
  <si>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</si>
  <si>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</si>
  <si>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</si>
  <si>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</si>
  <si>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</si>
  <si>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</si>
  <si>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</si>
  <si>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</si>
  <si>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</si>
  <si>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</si>
  <si>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</si>
  <si>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</si>
  <si>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</si>
  <si>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</si>
  <si>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</si>
  <si>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</si>
  <si>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</si>
  <si>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</si>
  <si>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</si>
  <si>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</si>
  <si>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</si>
  <si>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</si>
  <si>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</si>
  <si>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</si>
  <si>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</si>
  <si>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</si>
  <si>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</si>
  <si>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</si>
  <si>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</si>
  <si>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</si>
  <si>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</si>
  <si>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</si>
  <si>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</si>
  <si>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</si>
  <si>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</si>
  <si>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</si>
  <si>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</si>
  <si>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</si>
  <si>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</si>
  <si>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</si>
  <si>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</si>
  <si>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</si>
  <si>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</si>
  <si>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</si>
  <si>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</si>
  <si>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</si>
  <si>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</si>
  <si>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</si>
  <si>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</si>
  <si>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</si>
  <si>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</si>
  <si>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</si>
  <si>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</si>
  <si>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</si>
  <si>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</si>
  <si>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</si>
  <si>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</si>
  <si>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</si>
  <si>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</si>
  <si>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</si>
  <si>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</si>
  <si>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</si>
  <si>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</si>
  <si>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</si>
  <si>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</si>
  <si>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</si>
  <si>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</si>
  <si>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</si>
  <si>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</si>
  <si>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</si>
  <si>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</si>
  <si>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</si>
  <si>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</si>
  <si>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</si>
  <si>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</si>
  <si>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</si>
  <si>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</si>
  <si>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</si>
  <si>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</si>
  <si>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</si>
  <si>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</si>
  <si>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</si>
  <si>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</si>
  <si>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</si>
  <si>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</si>
  <si>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</si>
  <si>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</si>
  <si>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</si>
  <si>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</si>
  <si>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</si>
  <si>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</si>
  <si>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</si>
  <si>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</si>
  <si>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</si>
  <si>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</si>
  <si>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</si>
  <si>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</si>
  <si>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</si>
  <si>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</si>
  <si>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</si>
  <si>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</si>
  <si>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</si>
  <si>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</si>
  <si>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</si>
  <si>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</si>
  <si>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</si>
  <si>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</si>
  <si>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</si>
  <si>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</si>
  <si>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</si>
  <si>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</si>
  <si>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</si>
  <si>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</si>
  <si>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</si>
  <si>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</si>
  <si>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</si>
  <si>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</si>
  <si>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</si>
  <si>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</si>
  <si>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</si>
  <si>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</si>
  <si>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</si>
  <si>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</si>
  <si>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</si>
  <si>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</si>
  <si>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</si>
  <si>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</si>
  <si>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</si>
  <si>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</si>
  <si>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</si>
  <si>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</si>
  <si>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</si>
  <si>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</si>
  <si>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</si>
  <si>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</si>
  <si>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</si>
  <si>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</si>
  <si>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</si>
  <si>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</si>
  <si>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</si>
  <si>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</si>
  <si>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</si>
  <si>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</si>
  <si>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</si>
  <si>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</si>
  <si>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</si>
  <si>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</si>
  <si>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</si>
  <si>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</si>
  <si>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</si>
  <si>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</si>
  <si>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</si>
  <si>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</si>
  <si>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</si>
  <si>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</si>
  <si>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</si>
  <si>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</si>
  <si>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</si>
  <si>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</si>
  <si>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</si>
  <si>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</si>
  <si>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</si>
  <si>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</si>
  <si>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</si>
  <si>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</si>
  <si>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</si>
  <si>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</si>
  <si>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</si>
  <si>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</si>
  <si>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</si>
  <si>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</si>
  <si>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</si>
  <si>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</si>
  <si>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</si>
  <si>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</si>
  <si>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</si>
  <si>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</si>
  <si>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</si>
  <si>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</si>
  <si>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</si>
  <si>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</si>
  <si>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</si>
  <si>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</si>
  <si>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</si>
  <si>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</si>
  <si>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</si>
  <si>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</si>
  <si>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</si>
  <si>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</si>
  <si>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</si>
  <si>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</si>
  <si>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</si>
  <si>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</si>
  <si>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</si>
  <si>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</si>
  <si>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</si>
  <si>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</si>
  <si>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</si>
  <si>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</si>
  <si>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</si>
  <si>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</si>
  <si>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</si>
  <si>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</si>
  <si>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</si>
  <si>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</si>
  <si>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</si>
  <si>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</si>
  <si>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</si>
  <si>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</si>
  <si>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</si>
  <si>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</si>
  <si>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</si>
  <si>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</si>
  <si>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</si>
  <si>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</si>
  <si>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</si>
  <si>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</si>
  <si>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</si>
  <si>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</si>
  <si>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</si>
  <si>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</si>
  <si>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</si>
  <si>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</si>
  <si>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</si>
  <si>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</si>
  <si>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</si>
  <si>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</si>
  <si>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</si>
  <si>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</si>
  <si>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</si>
  <si>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</si>
  <si>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</si>
  <si>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</si>
  <si>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</si>
  <si>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</si>
  <si>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</si>
  <si>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</si>
  <si>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</si>
  <si>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</si>
  <si>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</si>
  <si>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</si>
  <si>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</si>
  <si>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</si>
  <si>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</si>
  <si>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</si>
  <si>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</si>
  <si>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</si>
  <si>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</si>
  <si>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</si>
  <si>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</si>
  <si>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</si>
  <si>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</si>
  <si>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</si>
  <si>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</si>
  <si>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</si>
  <si>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</si>
  <si>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</si>
  <si>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</si>
  <si>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</si>
  <si>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</si>
  <si>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</si>
  <si>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</si>
  <si>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</si>
  <si>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</si>
  <si>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</si>
  <si>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</si>
  <si>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</si>
  <si>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</si>
  <si>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</si>
  <si>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</si>
  <si>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</si>
  <si>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</si>
  <si>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</si>
  <si>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</si>
  <si>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</si>
  <si>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</si>
  <si>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</si>
  <si>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</si>
  <si>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</si>
  <si>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</si>
  <si>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</si>
  <si>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</si>
  <si>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</si>
  <si>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</si>
  <si>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</si>
  <si>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</si>
  <si>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</si>
  <si>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</si>
  <si>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</si>
  <si>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</si>
  <si>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</si>
  <si>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</si>
  <si>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</si>
  <si>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</si>
  <si>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</si>
  <si>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</si>
  <si>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</si>
  <si>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</si>
  <si>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</si>
  <si>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</si>
  <si>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</si>
  <si>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</si>
  <si>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</si>
  <si>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</si>
  <si>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</si>
  <si>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</si>
  <si>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</si>
  <si>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</si>
  <si>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</si>
  <si>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</si>
  <si>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</si>
  <si>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</si>
  <si>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</si>
  <si>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</si>
  <si>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</si>
  <si>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</si>
  <si>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</si>
  <si>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</si>
  <si>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</si>
  <si>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</si>
  <si>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</si>
  <si>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</si>
  <si>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</si>
  <si>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</si>
  <si>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</si>
  <si>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</si>
  <si>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</si>
  <si>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</si>
  <si>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</si>
  <si>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</si>
  <si>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</si>
  <si>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</si>
  <si>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</si>
  <si>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</si>
  <si>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</si>
  <si>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</si>
  <si>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</si>
  <si>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</si>
  <si>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</si>
  <si>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</si>
  <si>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</si>
  <si>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</si>
  <si>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</si>
  <si>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</si>
  <si>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</si>
  <si>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</si>
  <si>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</si>
  <si>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</si>
  <si>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</si>
  <si>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</si>
  <si>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</si>
  <si>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</si>
  <si>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</si>
  <si>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</si>
  <si>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</si>
  <si>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</si>
  <si>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</si>
  <si>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</si>
  <si>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</si>
  <si>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</si>
  <si>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</si>
  <si>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</si>
  <si>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</si>
  <si>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</si>
  <si>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</si>
  <si>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</si>
  <si>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</si>
  <si>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</si>
  <si>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</si>
  <si>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</si>
  <si>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</si>
  <si>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</si>
  <si>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</si>
  <si>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</si>
  <si>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</si>
  <si>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</si>
  <si>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</si>
  <si>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</si>
  <si>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</si>
  <si>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</si>
  <si>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</si>
  <si>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</si>
  <si>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</si>
  <si>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</si>
  <si>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</si>
  <si>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</si>
  <si>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</si>
  <si>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</si>
  <si>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</si>
  <si>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</si>
  <si>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</si>
  <si>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</si>
  <si>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</si>
  <si>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</si>
  <si>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</si>
  <si>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</si>
  <si>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</si>
  <si>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</si>
  <si>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</si>
  <si>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</si>
  <si>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</si>
  <si>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</si>
  <si>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</si>
  <si>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</si>
  <si>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</si>
  <si>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</si>
  <si>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</si>
  <si>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</si>
  <si>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</si>
  <si>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</si>
  <si>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</si>
  <si>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</si>
  <si>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</si>
  <si>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</si>
  <si>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</si>
  <si>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</si>
  <si>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</si>
  <si>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</si>
  <si>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</si>
  <si>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</si>
  <si>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</si>
  <si>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</si>
  <si>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</si>
  <si>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</si>
  <si>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</si>
  <si>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</si>
  <si>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</si>
  <si>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</si>
  <si>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</si>
  <si>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</si>
  <si>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</si>
  <si>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</si>
  <si>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</si>
  <si>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</si>
  <si>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</si>
  <si>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</si>
  <si>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</si>
  <si>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</si>
  <si>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</si>
  <si>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</si>
  <si>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</si>
  <si>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</si>
  <si>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</si>
  <si>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</si>
  <si>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</si>
  <si>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</si>
  <si>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</si>
  <si>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</si>
  <si>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</si>
  <si>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</si>
  <si>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</si>
  <si>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</si>
  <si>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</si>
  <si>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</si>
  <si>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</si>
  <si>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</si>
  <si>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</si>
  <si>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</si>
  <si>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</si>
  <si>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</si>
  <si>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</si>
  <si>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</si>
  <si>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</si>
  <si>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</si>
  <si>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</si>
  <si>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</si>
  <si>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</si>
  <si>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</si>
  <si>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</si>
  <si>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</si>
  <si>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</si>
  <si>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</si>
  <si>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</si>
  <si>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</si>
  <si>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</si>
  <si>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</si>
  <si>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</si>
  <si>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</si>
  <si>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</si>
  <si>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</si>
  <si>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</si>
  <si>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</si>
  <si>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</si>
  <si>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</si>
  <si>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</si>
  <si>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</si>
  <si>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</si>
  <si>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</si>
  <si>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</si>
  <si>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</si>
  <si>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</si>
  <si>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</si>
  <si>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</si>
  <si>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</si>
  <si>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</si>
  <si>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</si>
  <si>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</si>
  <si>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</si>
  <si>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</si>
  <si>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</si>
  <si>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</si>
  <si>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</si>
  <si>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</si>
  <si>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</si>
  <si>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</si>
  <si>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</si>
  <si>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</si>
  <si>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</si>
  <si>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</si>
  <si>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</si>
  <si>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</si>
  <si>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</si>
  <si>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</si>
  <si>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</si>
  <si>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</si>
  <si>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</si>
  <si>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</si>
  <si>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</si>
  <si>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</si>
  <si>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</si>
  <si>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</si>
  <si>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</si>
  <si>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</si>
  <si>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</si>
  <si>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</si>
  <si>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</si>
  <si>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</si>
  <si>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</si>
  <si>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</si>
  <si>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</si>
  <si>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</si>
  <si>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</si>
  <si>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</si>
  <si>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</si>
  <si>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</si>
  <si>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</si>
  <si>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</si>
  <si>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</si>
  <si>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</si>
  <si>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</si>
  <si>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</si>
  <si>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</si>
  <si>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</si>
  <si>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</si>
  <si>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</si>
  <si>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</si>
  <si>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</si>
  <si>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</si>
  <si>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</si>
  <si>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</si>
  <si>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</si>
  <si>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</si>
  <si>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</si>
  <si>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</si>
  <si>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</si>
  <si>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</si>
  <si>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</si>
  <si>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</si>
  <si>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</si>
  <si>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</si>
  <si>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</si>
  <si>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</si>
  <si>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</si>
  <si>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</si>
  <si>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</si>
  <si>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</si>
  <si>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</si>
  <si>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</si>
  <si>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</si>
  <si>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</si>
  <si>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</si>
  <si>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</si>
  <si>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</si>
  <si>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</si>
  <si>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</si>
  <si>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</si>
  <si>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</si>
  <si>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</si>
  <si>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</si>
  <si>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</si>
  <si>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</si>
  <si>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</si>
  <si>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</si>
  <si>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</si>
  <si>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</si>
  <si>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</si>
  <si>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</si>
  <si>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</si>
  <si>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</si>
  <si>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</si>
  <si>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</si>
  <si>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</si>
  <si>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</si>
  <si>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</si>
  <si>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</si>
  <si>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</si>
  <si>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</si>
  <si>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</si>
  <si>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</si>
  <si>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</si>
  <si>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</si>
  <si>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</si>
  <si>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</si>
  <si>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</si>
  <si>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</si>
  <si>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</si>
  <si>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</si>
  <si>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</si>
  <si>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</si>
  <si>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</si>
  <si>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</si>
  <si>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</si>
  <si>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</si>
  <si>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</si>
  <si>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</si>
  <si>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</si>
  <si>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</si>
  <si>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</si>
  <si>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</si>
  <si>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</si>
  <si>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</si>
  <si>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</si>
  <si>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</si>
  <si>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</si>
  <si>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</si>
  <si>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</si>
  <si>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</si>
  <si>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</si>
  <si>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</si>
  <si>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</si>
  <si>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</si>
  <si>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</si>
  <si>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</si>
  <si>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</si>
  <si>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</si>
  <si>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</si>
  <si>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</si>
  <si>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</si>
  <si>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</si>
  <si>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</si>
  <si>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</si>
  <si>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</si>
  <si>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</si>
  <si>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</si>
  <si>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</si>
  <si>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</si>
  <si>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</si>
  <si>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</si>
  <si>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</si>
  <si>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</si>
  <si>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</si>
  <si>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</si>
  <si>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</si>
  <si>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</si>
  <si>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</si>
  <si>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</si>
  <si>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</si>
  <si>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</si>
  <si>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</si>
  <si>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</si>
  <si>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</si>
  <si>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</si>
  <si>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</si>
  <si>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</si>
  <si>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</si>
  <si>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</si>
  <si>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</si>
  <si>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</si>
  <si>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</si>
  <si>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</si>
  <si>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</si>
  <si>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</si>
  <si>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</si>
  <si>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</si>
  <si>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</si>
  <si>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</si>
  <si>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</si>
  <si>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</si>
  <si>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</si>
  <si>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</si>
  <si>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</si>
  <si>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</si>
  <si>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</si>
  <si>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</si>
  <si>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</si>
  <si>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</si>
  <si>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</si>
  <si>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</si>
  <si>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</si>
  <si>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</si>
  <si>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</si>
  <si>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</si>
  <si>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</si>
  <si>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</si>
  <si>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</si>
  <si>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</si>
  <si>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</si>
  <si>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</si>
  <si>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</si>
  <si>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</si>
  <si>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</si>
  <si>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</si>
  <si>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</si>
  <si>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</si>
  <si>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</si>
  <si>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</si>
  <si>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</si>
  <si>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</si>
  <si>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</si>
  <si>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</si>
  <si>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</si>
  <si>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</si>
  <si>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</si>
  <si>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</si>
  <si>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</si>
  <si>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</si>
  <si>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</si>
  <si>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</si>
  <si>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</si>
  <si>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</si>
  <si>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</si>
  <si>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</si>
  <si>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</si>
  <si>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</si>
  <si>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</si>
  <si>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</si>
  <si>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</si>
  <si>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</si>
  <si>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</si>
  <si>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</si>
  <si>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</si>
  <si>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</si>
  <si>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</si>
  <si>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</si>
  <si>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</si>
  <si>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</si>
  <si>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</si>
  <si>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</si>
  <si>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</si>
  <si>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</si>
  <si>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</si>
  <si>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</si>
  <si>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</si>
  <si>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</si>
  <si>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</si>
  <si>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</si>
  <si>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</si>
  <si>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</si>
  <si>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</si>
  <si>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</si>
  <si>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</si>
  <si>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</si>
  <si>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</si>
  <si>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</si>
  <si>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</si>
  <si>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</si>
  <si>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</si>
  <si>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</si>
  <si>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</si>
  <si>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</si>
  <si>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</si>
  <si>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</si>
  <si>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</si>
  <si>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</si>
  <si>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</si>
  <si>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</si>
  <si>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</si>
  <si>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</si>
  <si>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</si>
  <si>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</si>
  <si>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</si>
  <si>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</si>
  <si>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</si>
  <si>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</si>
  <si>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</si>
  <si>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</si>
  <si>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</si>
  <si>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</si>
  <si>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</si>
  <si>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</si>
  <si>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</si>
  <si>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</si>
  <si>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</si>
  <si>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</si>
  <si>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</si>
  <si>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</si>
  <si>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</si>
  <si>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</si>
  <si>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</si>
  <si>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</si>
  <si>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</si>
  <si>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</si>
  <si>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</si>
  <si>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</si>
  <si>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</si>
  <si>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</si>
  <si>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</si>
  <si>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</si>
  <si>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</si>
  <si>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</si>
  <si>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</si>
  <si>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</si>
  <si>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</si>
  <si>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</si>
  <si>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</si>
  <si>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</si>
  <si>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</si>
  <si>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</si>
  <si>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</si>
  <si>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</si>
  <si>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</si>
  <si>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</si>
  <si>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</si>
  <si>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</si>
  <si>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</si>
  <si>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</si>
  <si>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</si>
  <si>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</si>
  <si>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</si>
  <si>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</si>
  <si>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</si>
  <si>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</si>
  <si>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</si>
  <si>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</si>
  <si>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</si>
  <si>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</si>
  <si>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</si>
  <si>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</si>
  <si>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</si>
  <si>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</si>
  <si>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</si>
  <si>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</si>
  <si>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</si>
  <si>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</si>
  <si>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</si>
  <si>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</si>
  <si>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</si>
  <si>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</si>
  <si>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</si>
  <si>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</si>
  <si>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</si>
  <si>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</si>
  <si>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</si>
  <si>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</si>
  <si>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</si>
  <si>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</si>
  <si>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</si>
  <si>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</si>
  <si>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</si>
  <si>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</si>
  <si>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</si>
  <si>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</si>
  <si>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</si>
  <si>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</si>
  <si>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</si>
  <si>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</si>
  <si>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</si>
  <si>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</si>
  <si>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</si>
  <si>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</si>
  <si>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</si>
  <si>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</si>
  <si>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</si>
  <si>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</si>
  <si>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</si>
  <si>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</si>
  <si>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</si>
  <si>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</si>
  <si>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</si>
  <si>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</si>
  <si>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</si>
  <si>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</si>
  <si>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</si>
  <si>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</si>
  <si>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</si>
  <si>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</si>
  <si>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</si>
  <si>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</si>
  <si>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</si>
  <si>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</si>
  <si>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</si>
  <si>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</si>
  <si>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</si>
  <si>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</si>
  <si>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</si>
  <si>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</si>
  <si>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</si>
  <si>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</si>
  <si>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</si>
  <si>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</si>
  <si>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</si>
  <si>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</si>
  <si>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</si>
  <si>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</si>
  <si>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</si>
  <si>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</si>
  <si>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</si>
  <si>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</si>
  <si>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</si>
  <si>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</si>
  <si>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</si>
  <si>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</si>
  <si>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</si>
  <si>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</si>
  <si>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</si>
  <si>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</si>
  <si>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</si>
  <si>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</si>
  <si>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</si>
  <si>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</si>
  <si>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</si>
  <si>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</si>
  <si>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</si>
  <si>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</si>
  <si>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</si>
  <si>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</si>
  <si>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</si>
  <si>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</si>
  <si>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</si>
  <si>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</si>
  <si>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</si>
  <si>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</si>
  <si>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</si>
  <si>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</si>
  <si>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</si>
  <si>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</si>
  <si>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</si>
  <si>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</si>
  <si>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</si>
  <si>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</si>
  <si>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</si>
  <si>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</si>
  <si>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</si>
  <si>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</si>
  <si>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</si>
  <si>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</si>
  <si>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</si>
  <si>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</si>
  <si>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</si>
  <si>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</si>
  <si>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</si>
  <si>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</si>
  <si>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</si>
  <si>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</si>
  <si>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</si>
  <si>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</si>
  <si>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</si>
  <si>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</si>
  <si>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</si>
  <si>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</si>
  <si>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</si>
  <si>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</si>
  <si>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</si>
  <si>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</si>
  <si>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</si>
  <si>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</si>
  <si>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</si>
  <si>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</si>
  <si>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</si>
  <si>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</si>
  <si>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</si>
  <si>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</si>
  <si>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</si>
  <si>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</si>
  <si>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</si>
  <si>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</si>
  <si>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</si>
  <si>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</si>
  <si>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</si>
  <si>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</si>
  <si>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</si>
  <si>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</si>
  <si>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</si>
  <si>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</si>
  <si>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</si>
  <si>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</si>
  <si>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</si>
  <si>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</si>
  <si>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</si>
  <si>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</si>
  <si>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</si>
  <si>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</si>
  <si>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</si>
  <si>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</si>
  <si>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</si>
  <si>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</si>
  <si>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</si>
  <si>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</si>
  <si>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</si>
  <si>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</si>
  <si>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</si>
  <si>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</si>
  <si>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</si>
  <si>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</si>
  <si>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</si>
  <si>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</si>
  <si>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</si>
  <si>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</si>
  <si>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</si>
  <si>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</si>
  <si>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</si>
  <si>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</si>
  <si>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</si>
  <si>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</si>
  <si>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</si>
  <si>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</si>
  <si>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</si>
  <si>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</si>
  <si>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</si>
  <si>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</si>
  <si>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</si>
  <si>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</si>
  <si>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</si>
  <si>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</si>
  <si>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</si>
  <si>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</si>
  <si>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</si>
  <si>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</si>
  <si>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</si>
  <si>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</si>
  <si>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</si>
  <si>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</si>
  <si>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</si>
  <si>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</si>
  <si>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</si>
  <si>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</si>
  <si>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</si>
  <si>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</si>
  <si>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</si>
  <si>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</si>
  <si>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</si>
  <si>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</si>
  <si>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</si>
  <si>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</si>
  <si>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</si>
  <si>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</si>
  <si>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</si>
  <si>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</si>
  <si>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</si>
  <si>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</si>
  <si>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</si>
  <si>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</si>
  <si>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</si>
  <si>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</si>
  <si>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</si>
  <si>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</si>
  <si>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</si>
  <si>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</si>
  <si>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</si>
  <si>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</si>
  <si>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</si>
  <si>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</si>
  <si>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</si>
  <si>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</si>
  <si>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</si>
  <si>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</si>
  <si>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</si>
  <si>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</si>
  <si>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</si>
  <si>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</si>
  <si>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</si>
  <si>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</si>
  <si>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</si>
  <si>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</si>
  <si>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</si>
  <si>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</si>
  <si>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</si>
  <si>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</si>
  <si>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</si>
  <si>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</si>
  <si>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</si>
  <si>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</si>
  <si>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</si>
  <si>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</si>
  <si>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</si>
  <si>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</si>
  <si>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</si>
  <si>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</si>
  <si>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</si>
  <si>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</si>
  <si>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</si>
  <si>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</si>
  <si>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</si>
  <si>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</si>
  <si>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</si>
  <si>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</si>
  <si>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</si>
  <si>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</si>
  <si>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</si>
  <si>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</si>
  <si>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</si>
  <si>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</si>
  <si>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</si>
  <si>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</si>
  <si>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</si>
  <si>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</si>
  <si>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</si>
  <si>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</si>
  <si>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</si>
  <si>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</si>
  <si>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</si>
  <si>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</si>
  <si>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</si>
  <si>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</si>
  <si>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</si>
  <si>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</si>
  <si>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</si>
  <si>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</si>
  <si>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</si>
  <si>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</si>
  <si>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</si>
  <si>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</si>
  <si>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</si>
  <si>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</si>
  <si>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</si>
  <si>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</si>
  <si>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</si>
  <si>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</si>
  <si>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</si>
  <si>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</si>
  <si>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</si>
  <si>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</si>
  <si>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</si>
  <si>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</si>
  <si>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</si>
  <si>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</si>
  <si>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</si>
  <si>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</si>
  <si>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</si>
  <si>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</si>
  <si>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</si>
  <si>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</si>
  <si>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</si>
  <si>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</si>
  <si>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</si>
  <si>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</si>
  <si>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</si>
  <si>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</si>
  <si>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</si>
  <si>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</si>
  <si>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</si>
  <si>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</si>
  <si>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</si>
  <si>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</si>
  <si>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</si>
  <si>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</si>
  <si>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</si>
  <si>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</si>
  <si>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</si>
  <si>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</si>
  <si>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</si>
  <si>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</si>
  <si>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</si>
  <si>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</si>
  <si>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</si>
  <si>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</si>
  <si>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</si>
  <si>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</si>
  <si>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</si>
  <si>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</si>
  <si>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</si>
  <si>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</si>
  <si>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</si>
  <si>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</si>
  <si>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</si>
  <si>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</si>
  <si>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</si>
  <si>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</si>
  <si>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</si>
  <si>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</si>
  <si>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</si>
  <si>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</si>
  <si>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</si>
  <si>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</si>
  <si>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</si>
  <si>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</si>
  <si>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</si>
  <si>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</si>
  <si>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</si>
  <si>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</si>
  <si>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</si>
  <si>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</si>
  <si>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</si>
  <si>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</si>
  <si>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</si>
  <si>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</si>
  <si>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</si>
  <si>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</si>
  <si>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</si>
  <si>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</si>
  <si>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</si>
  <si>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</si>
  <si>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</si>
  <si>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</si>
  <si>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</si>
  <si>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</si>
  <si>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</si>
  <si>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</si>
  <si>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</si>
  <si>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</si>
  <si>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</si>
  <si>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</si>
  <si>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</si>
  <si>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</si>
  <si>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</si>
  <si>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</si>
  <si>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</si>
  <si>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</si>
  <si>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</si>
  <si>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</si>
  <si>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</si>
  <si>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</si>
  <si>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</si>
  <si>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</si>
  <si>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</si>
  <si>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</si>
  <si>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</si>
  <si>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</si>
  <si>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</si>
  <si>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</si>
  <si>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</si>
  <si>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</si>
  <si>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</si>
  <si>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</si>
  <si>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</si>
  <si>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</si>
  <si>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</si>
  <si>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</si>
  <si>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</si>
  <si>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</si>
  <si>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</si>
  <si>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</si>
  <si>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</si>
  <si>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</si>
  <si>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</si>
  <si>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</si>
  <si>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</si>
  <si>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</si>
  <si>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</si>
  <si>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</si>
  <si>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</si>
  <si>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</si>
  <si>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</si>
  <si>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</si>
  <si>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</si>
  <si>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</si>
  <si>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</si>
  <si>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</si>
  <si>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</si>
  <si>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</si>
  <si>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</si>
  <si>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</si>
  <si>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</si>
  <si>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</si>
  <si>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</si>
  <si>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</si>
  <si>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</si>
  <si>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</si>
  <si>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</si>
  <si>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</si>
  <si>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</si>
  <si>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</si>
  <si>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</si>
  <si>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</si>
  <si>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</si>
  <si>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</si>
  <si>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</si>
  <si>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</si>
  <si>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</si>
  <si>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</si>
  <si>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</si>
  <si>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</si>
  <si>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</si>
  <si>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</si>
  <si>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</si>
  <si>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</si>
  <si>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</si>
  <si>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</si>
  <si>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</si>
  <si>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</si>
  <si>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</si>
  <si>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</si>
  <si>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</si>
  <si>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</si>
  <si>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</si>
  <si>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</si>
  <si>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</si>
  <si>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</si>
  <si>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</si>
  <si>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</si>
  <si>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</si>
  <si>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</si>
  <si>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</si>
  <si>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</si>
  <si>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</si>
  <si>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</si>
  <si>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</si>
  <si>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</si>
  <si>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</si>
  <si>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</si>
  <si>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</si>
  <si>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</si>
  <si>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</si>
  <si>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</si>
  <si>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</si>
  <si>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</si>
  <si>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</si>
  <si>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</si>
  <si>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</si>
  <si>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</si>
  <si>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</si>
  <si>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</si>
  <si>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</si>
  <si>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</si>
  <si>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</si>
  <si>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</si>
  <si>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</si>
  <si>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</si>
  <si>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</si>
  <si>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</si>
  <si>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</si>
  <si>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</si>
  <si>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</si>
  <si>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</si>
  <si>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</si>
  <si>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</si>
  <si>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</si>
  <si>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</si>
  <si>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</si>
  <si>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</si>
  <si>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</si>
  <si>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</si>
  <si>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</si>
  <si>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</si>
  <si>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</si>
  <si>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</si>
  <si>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</si>
  <si>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</si>
  <si>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</si>
  <si>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</si>
  <si>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</si>
  <si>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</si>
  <si>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</si>
  <si>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</si>
  <si>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</si>
  <si>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</si>
  <si>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</si>
  <si>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</si>
  <si>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</si>
  <si>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</si>
  <si>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</si>
  <si>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</si>
  <si>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</si>
  <si>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</si>
  <si>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</si>
  <si>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</si>
  <si>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</si>
  <si>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</si>
  <si>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</si>
  <si>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</si>
  <si>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</si>
  <si>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</si>
  <si>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</si>
  <si>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</si>
  <si>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</si>
  <si>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</si>
  <si>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</si>
  <si>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</si>
  <si>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</si>
  <si>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</si>
  <si>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</si>
  <si>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</si>
  <si>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</si>
  <si>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</si>
  <si>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</si>
  <si>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</si>
  <si>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</si>
  <si>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</si>
  <si>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</si>
  <si>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</si>
  <si>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</si>
  <si>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</si>
  <si>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</si>
  <si>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</si>
  <si>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</si>
  <si>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</si>
  <si>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</si>
  <si>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</si>
  <si>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</si>
  <si>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</si>
  <si>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</si>
  <si>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</si>
  <si>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</si>
  <si>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</si>
  <si>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</si>
  <si>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</si>
  <si>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</si>
  <si>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</si>
  <si>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</si>
  <si>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</si>
  <si>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</si>
  <si>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</si>
  <si>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</si>
  <si>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</si>
  <si>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</si>
  <si>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</si>
  <si>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</si>
  <si>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</si>
  <si>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</si>
  <si>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</si>
  <si>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</si>
  <si>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</si>
  <si>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</si>
  <si>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</si>
  <si>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</si>
  <si>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</si>
  <si>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</si>
  <si>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</si>
  <si>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</si>
  <si>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</si>
  <si>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</si>
  <si>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</si>
  <si>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</si>
  <si>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</si>
  <si>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</si>
  <si>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</si>
  <si>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</si>
  <si>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</si>
  <si>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</si>
  <si>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</si>
  <si>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</si>
  <si>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</si>
  <si>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</si>
  <si>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</si>
  <si>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</si>
  <si>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</si>
  <si>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</si>
  <si>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</si>
  <si>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</si>
  <si>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</si>
  <si>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</si>
  <si>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</si>
  <si>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</si>
  <si>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</si>
  <si>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</si>
  <si>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</si>
  <si>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</si>
  <si>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</si>
  <si>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</si>
  <si>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</si>
  <si>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</si>
  <si>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</si>
  <si>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</si>
  <si>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</si>
  <si>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</si>
  <si>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</si>
  <si>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</si>
  <si>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</si>
  <si>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</si>
  <si>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</si>
  <si>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</si>
  <si>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</si>
  <si>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</si>
  <si>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</si>
  <si>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</si>
  <si>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</si>
  <si>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</si>
  <si>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</si>
  <si>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</si>
  <si>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</si>
  <si>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</si>
  <si>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</si>
  <si>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</si>
  <si>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</si>
  <si>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</si>
  <si>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</si>
  <si>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</si>
  <si>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</si>
  <si>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</si>
  <si>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</si>
  <si>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</si>
  <si>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</si>
  <si>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</si>
  <si>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</si>
  <si>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</si>
  <si>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</si>
  <si>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</si>
  <si>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</si>
  <si>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</si>
  <si>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</si>
  <si>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</si>
  <si>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</si>
  <si>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</si>
  <si>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</si>
  <si>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</si>
  <si>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</si>
  <si>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</si>
  <si>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</si>
  <si>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</si>
  <si>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</si>
  <si>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</si>
  <si>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</si>
  <si>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</si>
  <si>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</si>
  <si>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</si>
  <si>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</si>
  <si>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</si>
  <si>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</si>
  <si>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</si>
  <si>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</si>
  <si>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</si>
  <si>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</si>
  <si>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</si>
  <si>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</si>
  <si>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</si>
  <si>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</si>
  <si>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</si>
  <si>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</si>
  <si>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</si>
  <si>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</si>
  <si>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</si>
  <si>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</si>
  <si>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</si>
  <si>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</si>
  <si>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</si>
  <si>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</si>
  <si>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</si>
  <si>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</si>
  <si>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</si>
  <si>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</si>
  <si>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</si>
  <si>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</si>
  <si>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</si>
  <si>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</si>
  <si>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</si>
  <si>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</si>
  <si>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</si>
  <si>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</si>
  <si>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</si>
  <si>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</si>
  <si>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</si>
  <si>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</si>
  <si>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</si>
  <si>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</si>
  <si>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</si>
  <si>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</si>
  <si>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</si>
  <si>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</si>
  <si>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</si>
  <si>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</si>
  <si>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</si>
  <si>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</si>
  <si>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</si>
  <si>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</si>
  <si>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</si>
  <si>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</si>
  <si>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</si>
  <si>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</si>
  <si>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</si>
  <si>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</si>
  <si>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</si>
  <si>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</si>
  <si>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</si>
  <si>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</si>
  <si>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</si>
  <si>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</si>
  <si>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</si>
  <si>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</si>
  <si>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</si>
  <si>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</si>
  <si>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</si>
  <si>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</si>
  <si>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</si>
  <si>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</si>
  <si>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</si>
  <si>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</si>
  <si>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</si>
  <si>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</si>
  <si>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</si>
  <si>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</si>
  <si>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</si>
  <si>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</si>
  <si>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</si>
  <si>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</si>
  <si>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</si>
  <si>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</si>
  <si>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</si>
  <si>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</si>
  <si>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</si>
  <si>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</si>
  <si>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</si>
  <si>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</si>
  <si>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</si>
  <si>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</si>
  <si>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</si>
  <si>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</si>
  <si>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</si>
  <si>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</si>
  <si>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</si>
  <si>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</si>
  <si>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</si>
  <si>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</si>
  <si>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</si>
  <si>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</si>
  <si>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</si>
  <si>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</si>
  <si>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</si>
  <si>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</si>
  <si>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</si>
  <si>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</si>
  <si>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</si>
  <si>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</si>
  <si>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</si>
  <si>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</si>
  <si>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</si>
  <si>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</si>
  <si>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</si>
  <si>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</si>
  <si>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</si>
  <si>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</si>
  <si>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</si>
  <si>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</si>
  <si>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</si>
  <si>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</si>
  <si>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</si>
  <si>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</si>
  <si>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</si>
  <si>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</si>
  <si>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</si>
  <si>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</si>
  <si>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</si>
  <si>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</si>
  <si>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</si>
  <si>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</si>
  <si>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</si>
  <si>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</si>
  <si>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</si>
  <si>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</si>
  <si>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</si>
  <si>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</si>
  <si>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</si>
  <si>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</si>
  <si>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</si>
  <si>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</si>
  <si>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</si>
  <si>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</si>
  <si>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</si>
  <si>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</si>
  <si>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</si>
  <si>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</si>
  <si>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</si>
  <si>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</si>
  <si>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</si>
  <si>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</si>
  <si>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</si>
  <si>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</si>
  <si>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</si>
  <si>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</si>
  <si>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</si>
  <si>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</si>
  <si>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</si>
  <si>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</si>
  <si>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</si>
  <si>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</si>
  <si>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</si>
  <si>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</si>
  <si>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</si>
  <si>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</si>
  <si>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</si>
  <si>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</si>
  <si>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</si>
  <si>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</si>
  <si>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</si>
  <si>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</si>
  <si>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</si>
  <si>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</si>
  <si>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</si>
  <si>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</si>
  <si>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</si>
  <si>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</si>
  <si>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</si>
  <si>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</si>
  <si>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</si>
  <si>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</si>
  <si>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</si>
  <si>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</si>
  <si>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</si>
  <si>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</si>
  <si>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</si>
  <si>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</si>
  <si>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</si>
  <si>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</si>
  <si>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</si>
  <si>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</si>
  <si>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</si>
  <si>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</si>
  <si>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</si>
  <si>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</si>
  <si>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</si>
  <si>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</si>
  <si>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</si>
  <si>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</si>
  <si>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</si>
  <si>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</si>
  <si>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</si>
  <si>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</si>
  <si>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</si>
  <si>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</si>
  <si>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</si>
  <si>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</si>
  <si>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</si>
  <si>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</si>
  <si>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</si>
  <si>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</si>
  <si>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</si>
  <si>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</si>
  <si>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</si>
  <si>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</si>
  <si>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</si>
  <si>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</si>
  <si>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</si>
  <si>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</si>
  <si>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</si>
  <si>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</si>
  <si>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</si>
  <si>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</si>
  <si>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</si>
  <si>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</si>
  <si>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</si>
  <si>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</si>
  <si>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</si>
  <si>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</si>
  <si>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</si>
  <si>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</si>
  <si>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</si>
  <si>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</si>
  <si>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</si>
  <si>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</si>
  <si>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</si>
  <si>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</si>
  <si>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</si>
  <si>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</si>
  <si>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</si>
  <si>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</si>
  <si>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</si>
  <si>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</si>
  <si>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</si>
  <si>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</si>
  <si>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</si>
  <si>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</si>
  <si>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</si>
  <si>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</si>
  <si>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</si>
  <si>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</si>
  <si>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</si>
  <si>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</si>
  <si>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</si>
  <si>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</si>
  <si>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</si>
  <si>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</si>
  <si>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</si>
  <si>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</si>
  <si>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</si>
  <si>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</si>
  <si>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</si>
  <si>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</si>
  <si>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</si>
  <si>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</si>
  <si>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</si>
  <si>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</si>
  <si>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</si>
  <si>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</si>
  <si>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</si>
  <si>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</si>
  <si>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</si>
  <si>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</si>
  <si>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</si>
  <si>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</si>
  <si>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</si>
  <si>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</si>
  <si>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</si>
  <si>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</si>
  <si>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</si>
  <si>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</si>
  <si>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</si>
  <si>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</si>
  <si>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</si>
  <si>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</si>
  <si>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</si>
  <si>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</si>
  <si>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</si>
  <si>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</si>
  <si>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</si>
  <si>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</si>
  <si>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</si>
  <si>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</si>
  <si>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</si>
  <si>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</si>
  <si>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</si>
  <si>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</si>
  <si>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</si>
  <si>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</si>
  <si>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</si>
  <si>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</si>
  <si>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</si>
  <si>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</si>
  <si>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</si>
  <si>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</si>
  <si>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</si>
  <si>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</si>
  <si>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</si>
  <si>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</si>
  <si>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</si>
  <si>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</si>
  <si>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</si>
  <si>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</si>
  <si>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</si>
  <si>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</si>
  <si>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</si>
  <si>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</si>
  <si>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</si>
  <si>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</si>
  <si>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</si>
  <si>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</si>
  <si>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</si>
  <si>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</si>
  <si>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</si>
  <si>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</si>
  <si>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</si>
  <si>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</si>
  <si>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</si>
  <si>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</si>
  <si>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</si>
  <si>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</si>
  <si>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</si>
  <si>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</si>
  <si>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</si>
  <si>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</si>
  <si>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</si>
  <si>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</si>
  <si>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</si>
  <si>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</si>
  <si>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</si>
  <si>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</si>
  <si>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</si>
  <si>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</si>
  <si>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</si>
  <si>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</si>
  <si>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</si>
  <si>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</si>
  <si>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</si>
  <si>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</si>
  <si>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</si>
  <si>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</si>
  <si>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</si>
  <si>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</si>
  <si>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</si>
  <si>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</si>
  <si>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</si>
  <si>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</si>
  <si>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</si>
  <si>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</si>
  <si>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</si>
  <si>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</si>
  <si>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</si>
  <si>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</si>
  <si>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</si>
  <si>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</si>
  <si>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</si>
  <si>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</si>
  <si>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</si>
  <si>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</si>
  <si>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</si>
  <si>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</si>
  <si>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</si>
  <si>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</si>
  <si>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</si>
  <si>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</si>
  <si>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</si>
  <si>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</si>
  <si>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</si>
  <si>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</si>
  <si>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</si>
  <si>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</si>
  <si>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</si>
  <si>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</si>
  <si>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</si>
  <si>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</si>
  <si>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</si>
  <si>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</si>
  <si>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</si>
  <si>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</si>
  <si>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</si>
  <si>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</si>
  <si>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</si>
  <si>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</si>
  <si>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</si>
  <si>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</si>
  <si>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</si>
  <si>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</si>
  <si>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</si>
  <si>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</si>
  <si>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</si>
  <si>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</si>
  <si>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</si>
  <si>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</si>
  <si>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</si>
  <si>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</si>
  <si>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</si>
  <si>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</si>
  <si>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</si>
  <si>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</si>
  <si>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</si>
  <si>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</si>
  <si>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</si>
  <si>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</si>
  <si>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</si>
  <si>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</si>
  <si>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</si>
  <si>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</si>
  <si>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</si>
  <si>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</si>
  <si>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</si>
  <si>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</si>
  <si>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</si>
  <si>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</si>
  <si>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</si>
  <si>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</si>
  <si>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</si>
  <si>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</si>
  <si>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</si>
  <si>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</si>
  <si>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</si>
  <si>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</si>
  <si>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</si>
  <si>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</si>
  <si>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</si>
  <si>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</si>
  <si>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</si>
  <si>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</si>
  <si>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</si>
  <si>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</si>
  <si>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</si>
  <si>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</si>
  <si>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</si>
  <si>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</si>
  <si>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</si>
  <si>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</si>
  <si>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</si>
  <si>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</si>
  <si>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</si>
  <si>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</si>
  <si>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</si>
  <si>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</si>
  <si>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</si>
  <si>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</si>
  <si>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</si>
  <si>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</si>
  <si>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</si>
  <si>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</si>
  <si>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</si>
  <si>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</si>
  <si>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</si>
  <si>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</si>
  <si>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</si>
  <si>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</si>
  <si>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</si>
  <si>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</si>
  <si>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</si>
  <si>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</si>
  <si>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</si>
  <si>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</si>
  <si>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</si>
  <si>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</si>
  <si>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</si>
  <si>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</si>
  <si>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</si>
  <si>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</si>
  <si>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</si>
  <si>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</si>
  <si>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</si>
  <si>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</si>
  <si>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</si>
  <si>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</si>
  <si>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</si>
  <si>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</si>
  <si>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</si>
  <si>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</si>
  <si>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</si>
  <si>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</si>
  <si>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</si>
  <si>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</si>
  <si>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</si>
  <si>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</si>
  <si>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</si>
  <si>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</si>
  <si>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</si>
  <si>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</si>
  <si>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</si>
  <si>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</si>
  <si>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</si>
  <si>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</si>
  <si>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</si>
  <si>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</si>
  <si>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</si>
  <si>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</si>
  <si>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</si>
  <si>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</si>
  <si>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</si>
  <si>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</si>
  <si>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</si>
  <si>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</si>
  <si>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</si>
  <si>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</si>
  <si>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</si>
  <si>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</si>
  <si>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</si>
  <si>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</si>
  <si>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</si>
  <si>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</si>
  <si>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</si>
  <si>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</si>
  <si>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</si>
  <si>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</si>
  <si>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</si>
  <si>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</si>
  <si>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</si>
  <si>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</si>
  <si>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</si>
  <si>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</si>
  <si>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</si>
  <si>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</si>
  <si>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</si>
  <si>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</si>
  <si>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</si>
  <si>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</si>
  <si>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</si>
  <si>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</si>
  <si>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</si>
  <si>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</si>
  <si>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</si>
  <si>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</si>
  <si>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</si>
  <si>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</si>
  <si>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</si>
  <si>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</si>
  <si>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</si>
  <si>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</si>
  <si>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</si>
  <si>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</si>
  <si>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</si>
  <si>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</si>
  <si>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</si>
  <si>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</si>
  <si>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</si>
  <si>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</si>
  <si>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</si>
  <si>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</si>
  <si>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</si>
  <si>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</si>
  <si>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</si>
  <si>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</si>
  <si>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</si>
  <si>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</si>
  <si>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</si>
  <si>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</si>
  <si>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</si>
  <si>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</si>
  <si>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</si>
  <si>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</si>
  <si>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</si>
  <si>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</si>
  <si>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</si>
  <si>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</si>
  <si>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</si>
  <si>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</si>
  <si>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</si>
  <si>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</si>
  <si>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</si>
  <si>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</si>
  <si>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</si>
  <si>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</si>
  <si>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</si>
  <si>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</si>
  <si>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</si>
  <si>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</si>
  <si>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</si>
  <si>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</si>
  <si>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</si>
  <si>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</si>
  <si>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</si>
  <si>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</si>
  <si>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</si>
  <si>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</si>
  <si>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</si>
  <si>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</si>
  <si>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</si>
  <si>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</si>
  <si>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</si>
  <si>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</si>
  <si>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</si>
  <si>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</si>
  <si>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</si>
  <si>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</si>
  <si>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</si>
  <si>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</si>
  <si>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</si>
  <si>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</si>
  <si>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</si>
  <si>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</si>
  <si>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</si>
  <si>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</si>
  <si>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</si>
  <si>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</si>
  <si>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</si>
  <si>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</si>
  <si>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</si>
  <si>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</si>
  <si>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</si>
  <si>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</si>
  <si>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</si>
  <si>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</si>
  <si>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</si>
  <si>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</si>
  <si>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</si>
  <si>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</si>
  <si>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</si>
  <si>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</si>
  <si>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</si>
  <si>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</si>
  <si>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</si>
  <si>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</si>
  <si>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</si>
  <si>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</si>
  <si>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</si>
  <si>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</si>
  <si>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</si>
  <si>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</si>
  <si>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</si>
  <si>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</si>
  <si>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</si>
  <si>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</si>
  <si>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</si>
  <si>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</si>
  <si>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</si>
  <si>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</si>
  <si>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</si>
  <si>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</si>
  <si>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</si>
  <si>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</si>
  <si>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</si>
  <si>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</si>
  <si>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</si>
  <si>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</si>
  <si>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</si>
  <si>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</si>
  <si>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</si>
  <si>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</si>
  <si>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</si>
  <si>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</si>
  <si>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</si>
  <si>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</si>
  <si>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</si>
  <si>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</si>
  <si>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</si>
  <si>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</si>
  <si>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</si>
  <si>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</si>
  <si>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</si>
  <si>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</si>
  <si>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</si>
  <si>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</si>
  <si>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</si>
  <si>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</si>
  <si>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</si>
  <si>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</si>
  <si>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</si>
  <si>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</si>
  <si>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</si>
  <si>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</si>
  <si>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</si>
  <si>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</si>
  <si>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</si>
  <si>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</si>
  <si>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</si>
  <si>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</si>
  <si>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</si>
  <si>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</si>
  <si>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</si>
  <si>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</si>
  <si>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</si>
  <si>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</si>
  <si>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</si>
  <si>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</si>
  <si>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</si>
  <si>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</si>
  <si>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</si>
  <si>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</si>
  <si>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</si>
  <si>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</si>
  <si>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</si>
  <si>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</si>
  <si>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</si>
  <si>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</si>
  <si>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</si>
  <si>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</si>
  <si>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</si>
  <si>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</si>
  <si>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</si>
  <si>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</si>
  <si>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</si>
  <si>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</si>
  <si>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</si>
  <si>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</si>
  <si>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</si>
  <si>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</si>
  <si>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</si>
  <si>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</si>
  <si>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</si>
  <si>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</si>
  <si>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</si>
  <si>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</si>
  <si>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</si>
  <si>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</si>
  <si>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</si>
  <si>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</si>
  <si>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</si>
  <si>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</si>
  <si>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</si>
  <si>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</si>
  <si>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</si>
  <si>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</si>
  <si>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</si>
  <si>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</si>
  <si>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</si>
  <si>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</si>
  <si>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</si>
  <si>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</si>
  <si>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</si>
  <si>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</si>
  <si>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</si>
  <si>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</si>
  <si>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</si>
  <si>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</si>
  <si>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</si>
  <si>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</si>
  <si>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</si>
  <si>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</si>
  <si>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</si>
  <si>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</si>
  <si>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</si>
  <si>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</si>
  <si>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</si>
  <si>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</si>
  <si>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</si>
  <si>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</si>
  <si>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</si>
  <si>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</si>
  <si>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</si>
  <si>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</si>
  <si>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</si>
  <si>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</si>
  <si>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</si>
  <si>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</si>
  <si>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</si>
  <si>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</si>
  <si>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</si>
  <si>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</si>
  <si>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</si>
  <si>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</si>
  <si>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</si>
  <si>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</si>
  <si>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</si>
  <si>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</si>
  <si>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</si>
  <si>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</si>
  <si>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</si>
  <si>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</si>
  <si>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</si>
  <si>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</si>
  <si>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</si>
  <si>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</si>
  <si>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</si>
  <si>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</si>
  <si>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</si>
  <si>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</si>
  <si>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</si>
  <si>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</si>
  <si>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</si>
  <si>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</si>
  <si>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</si>
  <si>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</si>
  <si>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</si>
  <si>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</si>
  <si>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</si>
  <si>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</si>
  <si>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</si>
  <si>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</si>
  <si>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</si>
  <si>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</si>
  <si>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</si>
  <si>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</si>
  <si>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</si>
  <si>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</si>
  <si>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</si>
  <si>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</si>
  <si>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</si>
  <si>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</si>
  <si>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</si>
  <si>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</si>
  <si>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</si>
  <si>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</si>
  <si>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</si>
  <si>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</si>
  <si>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</si>
  <si>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</si>
  <si>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</si>
  <si>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</si>
  <si>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</si>
  <si>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</si>
  <si>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</si>
  <si>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</si>
  <si>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</si>
  <si>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</si>
  <si>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</si>
  <si>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</si>
  <si>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</si>
  <si>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</si>
  <si>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</si>
  <si>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</si>
  <si>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</si>
  <si>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</si>
  <si>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</si>
  <si>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</si>
  <si>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</si>
  <si>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</si>
  <si>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</si>
  <si>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</si>
  <si>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</si>
  <si>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</si>
  <si>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</si>
  <si>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</si>
  <si>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</si>
  <si>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</si>
  <si>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</si>
  <si>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</si>
  <si>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</si>
  <si>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</si>
  <si>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</si>
  <si>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</si>
  <si>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</si>
  <si>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</si>
  <si>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</si>
  <si>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</si>
  <si>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</si>
  <si>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</si>
  <si>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</si>
  <si>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</si>
  <si>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</si>
  <si>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</si>
  <si>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</si>
  <si>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</si>
  <si>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</si>
  <si>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</si>
  <si>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</si>
  <si>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</si>
  <si>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</si>
  <si>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</si>
  <si>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</si>
  <si>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</si>
  <si>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</si>
  <si>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</si>
  <si>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</si>
  <si>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</si>
  <si>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</si>
  <si>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</si>
  <si>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</si>
  <si>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</si>
  <si>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</si>
  <si>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</si>
  <si>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</si>
  <si>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</si>
  <si>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</si>
  <si>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</si>
  <si>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</si>
  <si>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</si>
  <si>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</si>
  <si>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</si>
  <si>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</si>
  <si>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</si>
  <si>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</si>
  <si>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</si>
  <si>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</si>
  <si>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</si>
  <si>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</si>
  <si>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</si>
  <si>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</si>
  <si>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</si>
  <si>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</si>
  <si>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</si>
  <si>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</si>
  <si>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</si>
  <si>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</si>
  <si>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</si>
  <si>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</si>
  <si>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</si>
  <si>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</si>
  <si>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</si>
  <si>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</si>
  <si>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</si>
  <si>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</si>
  <si>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</si>
  <si>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</si>
  <si>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</si>
  <si>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</si>
  <si>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</si>
  <si>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</si>
  <si>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</si>
  <si>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</si>
  <si>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</si>
  <si>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</si>
  <si>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</si>
  <si>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</si>
  <si>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</si>
  <si>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</si>
  <si>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</si>
  <si>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</si>
  <si>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</si>
  <si>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</si>
  <si>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</si>
  <si>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</si>
  <si>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</si>
  <si>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</si>
  <si>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</si>
  <si>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</si>
  <si>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</si>
  <si>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</si>
  <si>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</si>
  <si>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</si>
  <si>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</si>
  <si>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</si>
  <si>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</si>
  <si>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</si>
  <si>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</si>
  <si>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</si>
  <si>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</si>
  <si>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</si>
  <si>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</si>
  <si>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</si>
  <si>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</si>
  <si>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</si>
  <si>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</si>
  <si>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</si>
  <si>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</si>
  <si>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</si>
  <si>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</si>
  <si>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</si>
  <si>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</si>
  <si>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</si>
  <si>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</si>
  <si>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</si>
  <si>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</si>
  <si>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</si>
  <si>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</si>
  <si>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</si>
  <si>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</si>
  <si>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</si>
  <si>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</si>
  <si>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</si>
  <si>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</si>
  <si>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</si>
  <si>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</si>
  <si>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</si>
  <si>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</si>
  <si>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</si>
  <si>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</si>
  <si>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</si>
  <si>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</si>
  <si>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</si>
  <si>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</si>
  <si>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</si>
  <si>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</si>
  <si>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</si>
  <si>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</si>
  <si>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</si>
  <si>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</si>
  <si>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</si>
  <si>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</si>
  <si>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</si>
  <si>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</si>
  <si>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</si>
  <si>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</si>
  <si>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</si>
  <si>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</si>
  <si>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</si>
  <si>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</si>
  <si>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</si>
  <si>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</si>
  <si>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</si>
  <si>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</si>
  <si>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</si>
  <si>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</si>
  <si>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</si>
  <si>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</si>
  <si>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</si>
  <si>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</si>
  <si>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</si>
  <si>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</si>
  <si>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</si>
  <si>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</si>
  <si>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</si>
  <si>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</si>
  <si>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</si>
  <si>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</si>
  <si>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</si>
  <si>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</si>
  <si>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</si>
  <si>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</si>
  <si>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</si>
  <si>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</si>
  <si>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</si>
  <si>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</si>
  <si>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</si>
  <si>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</si>
  <si>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</si>
  <si>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</si>
  <si>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</si>
  <si>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</si>
  <si>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</si>
  <si>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</si>
  <si>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</si>
  <si>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</si>
  <si>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</si>
  <si>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</si>
  <si>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</si>
  <si>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</si>
  <si>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</si>
  <si>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</si>
  <si>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</si>
  <si>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</si>
  <si>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</si>
  <si>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</si>
  <si>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</si>
  <si>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</si>
  <si>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</si>
  <si>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</si>
  <si>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</si>
  <si>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</si>
  <si>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</si>
  <si>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</si>
  <si>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</si>
  <si>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</si>
  <si>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</si>
  <si>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</si>
  <si>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</si>
  <si>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</si>
  <si>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</si>
  <si>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</si>
  <si>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</si>
  <si>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</si>
  <si>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</si>
  <si>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</si>
  <si>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</si>
  <si>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</si>
  <si>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</si>
  <si>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</si>
  <si>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</si>
  <si>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</si>
  <si>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</si>
  <si>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</si>
  <si>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</si>
  <si>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</si>
  <si>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</si>
  <si>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</si>
  <si>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</si>
  <si>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</si>
  <si>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</si>
  <si>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</si>
  <si>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</si>
  <si>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</si>
  <si>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</si>
  <si>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</si>
  <si>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</si>
  <si>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</si>
  <si>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</si>
  <si>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</si>
  <si>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</si>
  <si>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</si>
  <si>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</si>
  <si>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</si>
  <si>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</si>
  <si>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</si>
  <si>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</si>
  <si>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</si>
  <si>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</si>
  <si>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</si>
  <si>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</si>
  <si>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</si>
  <si>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</si>
  <si>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</si>
  <si>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</si>
  <si>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</si>
  <si>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</si>
  <si>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</si>
  <si>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</si>
  <si>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</si>
  <si>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</si>
  <si>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</si>
  <si>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</si>
  <si>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</si>
  <si>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</si>
  <si>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</si>
  <si>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</si>
  <si>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</si>
  <si>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</si>
  <si>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</si>
  <si>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</si>
  <si>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</si>
  <si>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</si>
  <si>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</si>
  <si>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</si>
  <si>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</si>
  <si>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</si>
  <si>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</si>
  <si>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</si>
  <si>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</si>
  <si>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</si>
  <si>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</si>
  <si>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</si>
  <si>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</si>
  <si>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</si>
  <si>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</si>
  <si>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</si>
  <si>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</si>
  <si>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</si>
  <si>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</si>
  <si>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</si>
  <si>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</si>
  <si>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</si>
  <si>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</si>
  <si>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</si>
  <si>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</si>
  <si>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</si>
  <si>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</si>
  <si>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</si>
  <si>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</si>
  <si>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</si>
  <si>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</si>
  <si>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</si>
  <si>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</si>
  <si>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</si>
  <si>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</si>
  <si>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</si>
  <si>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</si>
  <si>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</si>
  <si>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</si>
  <si>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</si>
  <si>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</si>
  <si>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</si>
  <si>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</si>
  <si>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</si>
  <si>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</si>
  <si>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</si>
  <si>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</si>
  <si>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</si>
  <si>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</si>
  <si>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</si>
  <si>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</si>
  <si>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</si>
  <si>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</si>
  <si>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</si>
  <si>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</si>
  <si>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</si>
  <si>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</si>
  <si>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</si>
  <si>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</si>
  <si>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</si>
  <si>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</si>
  <si>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</si>
  <si>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</si>
  <si>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</si>
  <si>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</si>
  <si>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</si>
  <si>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</si>
  <si>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</si>
  <si>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</si>
  <si>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</si>
  <si>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</si>
  <si>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</si>
  <si>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</si>
  <si>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</si>
  <si>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</si>
  <si>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</si>
  <si>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</si>
  <si>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</si>
  <si>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</si>
  <si>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</si>
  <si>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</si>
  <si>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</si>
  <si>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</si>
  <si>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</si>
  <si>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</si>
  <si>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</si>
  <si>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</si>
  <si>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</si>
  <si>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</si>
  <si>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</si>
  <si>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</si>
  <si>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</si>
  <si>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</si>
  <si>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</si>
  <si>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</si>
  <si>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</si>
  <si>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</si>
  <si>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</si>
  <si>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</si>
  <si>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</si>
  <si>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</si>
  <si>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</si>
  <si>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</si>
  <si>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</si>
  <si>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</si>
  <si>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</si>
  <si>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</si>
  <si>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</si>
  <si>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</si>
  <si>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</si>
  <si>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</si>
  <si>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</si>
  <si>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</si>
  <si>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</si>
  <si>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</si>
  <si>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</si>
  <si>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</si>
  <si>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</si>
  <si>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</si>
  <si>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</si>
  <si>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</si>
  <si>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</si>
  <si>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</si>
  <si>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</si>
  <si>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</si>
  <si>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</si>
  <si>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</si>
  <si>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</si>
  <si>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</si>
  <si>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</si>
  <si>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</si>
  <si>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</si>
  <si>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</si>
  <si>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</si>
  <si>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</si>
  <si>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</si>
  <si>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</si>
  <si>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</si>
  <si>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</si>
  <si>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</si>
  <si>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</si>
  <si>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</si>
  <si>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</si>
  <si>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</si>
  <si>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</si>
  <si>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</si>
  <si>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</si>
  <si>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</si>
  <si>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</si>
  <si>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</si>
  <si>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</si>
  <si>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</si>
  <si>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</si>
  <si>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</si>
  <si>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</si>
  <si>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</si>
  <si>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</si>
  <si>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</si>
  <si>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</si>
  <si>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</si>
  <si>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</si>
  <si>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</si>
  <si>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</si>
  <si>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</si>
  <si>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</si>
  <si>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</si>
  <si>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</si>
  <si>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</si>
  <si>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</si>
  <si>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</si>
  <si>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</si>
  <si>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</si>
  <si>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</si>
  <si>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</si>
  <si>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</si>
  <si>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</si>
  <si>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</si>
  <si>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</si>
  <si>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</si>
  <si>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</si>
  <si>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</si>
  <si>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</si>
  <si>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</si>
  <si>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</si>
  <si>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</si>
  <si>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</si>
  <si>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</si>
  <si>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</si>
  <si>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</si>
  <si>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</si>
  <si>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</si>
  <si>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</si>
  <si>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</si>
  <si>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</si>
  <si>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</si>
  <si>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</si>
  <si>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</si>
  <si>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</si>
  <si>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</si>
  <si>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</si>
  <si>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</si>
  <si>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</si>
  <si>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</si>
  <si>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</si>
  <si>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</si>
  <si>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</si>
  <si>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</si>
  <si>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</si>
  <si>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</si>
  <si>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</si>
  <si>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</si>
  <si>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</si>
  <si>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</si>
  <si>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</si>
  <si>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</si>
  <si>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</si>
  <si>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</si>
  <si>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</si>
  <si>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</si>
  <si>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</si>
  <si>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</si>
  <si>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</si>
  <si>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</si>
  <si>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</si>
  <si>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</si>
  <si>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</si>
  <si>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</si>
  <si>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</si>
  <si>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</si>
  <si>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</si>
  <si>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</si>
  <si>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</si>
  <si>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</si>
  <si>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</si>
  <si>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</si>
  <si>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</si>
  <si>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</si>
  <si>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</si>
  <si>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</si>
  <si>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</si>
  <si>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</si>
  <si>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</si>
  <si>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</si>
  <si>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</si>
  <si>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</si>
  <si>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</si>
  <si>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</si>
  <si>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</si>
  <si>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</si>
  <si>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</si>
  <si>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</si>
  <si>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</si>
  <si>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</si>
  <si>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</si>
  <si>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</si>
  <si>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</si>
  <si>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</si>
  <si>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</si>
  <si>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</si>
  <si>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</si>
  <si>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</si>
  <si>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</si>
  <si>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</si>
  <si>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</si>
  <si>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</si>
  <si>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</si>
  <si>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</si>
  <si>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</si>
  <si>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</si>
  <si>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</si>
  <si>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</si>
  <si>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</si>
  <si>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</si>
  <si>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</si>
  <si>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</si>
  <si>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</si>
  <si>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</si>
  <si>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</si>
  <si>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</si>
  <si>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</si>
  <si>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</si>
  <si>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</si>
  <si>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</si>
  <si>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</si>
  <si>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</si>
  <si>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</si>
  <si>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</si>
  <si>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</si>
  <si>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</si>
  <si>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</si>
  <si>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</si>
  <si>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</si>
  <si>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</si>
  <si>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</si>
  <si>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</si>
  <si>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</si>
  <si>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</si>
  <si>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</si>
  <si>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</si>
  <si>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</si>
  <si>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</si>
  <si>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</si>
  <si>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</si>
  <si>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</si>
  <si>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</si>
  <si>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</si>
  <si>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</si>
  <si>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</si>
  <si>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</si>
  <si>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</si>
  <si>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</si>
  <si>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</si>
  <si>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</si>
  <si>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</si>
  <si>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</si>
  <si>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</si>
  <si>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</si>
  <si>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</si>
  <si>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</si>
  <si>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</si>
  <si>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</si>
  <si>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</si>
  <si>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</si>
  <si>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</si>
  <si>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</si>
  <si>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</si>
  <si>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</si>
  <si>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</si>
  <si>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</si>
  <si>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</si>
  <si>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</si>
  <si>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</si>
  <si>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</si>
  <si>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</si>
  <si>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</si>
  <si>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</si>
  <si>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</si>
  <si>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</si>
  <si>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</si>
  <si>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</si>
  <si>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</si>
  <si>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</si>
  <si>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</si>
  <si>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</si>
  <si>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</si>
  <si>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</si>
  <si>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</si>
  <si>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</si>
  <si>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</si>
  <si>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</si>
  <si>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</si>
  <si>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</si>
  <si>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</si>
  <si>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</si>
  <si>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</si>
  <si>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</si>
  <si>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</si>
  <si>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</si>
  <si>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</si>
  <si>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</si>
  <si>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</si>
  <si>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</si>
  <si>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</si>
  <si>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</si>
  <si>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</si>
  <si>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</si>
  <si>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</si>
  <si>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</si>
  <si>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</si>
  <si>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</si>
  <si>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</si>
  <si>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</si>
  <si>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</si>
  <si>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</si>
  <si>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</si>
  <si>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</si>
  <si>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</si>
  <si>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</si>
  <si>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</si>
  <si>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</si>
  <si>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</si>
  <si>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</si>
  <si>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</si>
  <si>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</si>
  <si>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</si>
  <si>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</si>
  <si>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</si>
  <si>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</si>
  <si>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</si>
  <si>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</si>
  <si>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</si>
  <si>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</si>
  <si>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</si>
  <si>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</si>
  <si>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</si>
  <si>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</si>
  <si>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</si>
  <si>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</si>
  <si>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</si>
  <si>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</si>
  <si>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</si>
  <si>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</si>
  <si>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</si>
  <si>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</si>
  <si>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</si>
  <si>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</si>
  <si>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</si>
  <si>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</si>
  <si>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</si>
  <si>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</si>
  <si>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</si>
  <si>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</si>
  <si>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</si>
  <si>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</si>
  <si>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</si>
  <si>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</si>
  <si>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</si>
  <si>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</si>
  <si>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</si>
  <si>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</si>
  <si>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</si>
  <si>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</si>
  <si>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</si>
  <si>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</si>
  <si>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</si>
  <si>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</si>
  <si>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</si>
  <si>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</si>
  <si>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</si>
  <si>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</si>
  <si>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</si>
  <si>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</si>
  <si>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</si>
  <si>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</si>
  <si>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</si>
  <si>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</si>
  <si>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</si>
  <si>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</si>
  <si>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</si>
  <si>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</si>
  <si>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</si>
  <si>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</si>
  <si>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</si>
  <si>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</si>
  <si>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</si>
  <si>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</si>
  <si>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</si>
  <si>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</si>
  <si>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</si>
  <si>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</si>
  <si>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</si>
  <si>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</si>
  <si>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</si>
  <si>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</si>
  <si>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</si>
  <si>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</si>
  <si>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</si>
  <si>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</si>
  <si>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</si>
  <si>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</si>
  <si>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</si>
  <si>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</si>
  <si>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</si>
  <si>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</si>
  <si>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</si>
  <si>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</si>
  <si>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</si>
  <si>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</si>
  <si>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</si>
  <si>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</si>
  <si>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</si>
  <si>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</si>
  <si>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</si>
  <si>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</si>
  <si>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</si>
  <si>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</si>
  <si>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</si>
  <si>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</si>
  <si>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</si>
  <si>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</si>
  <si>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</si>
  <si>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</si>
  <si>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</si>
  <si>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</si>
  <si>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</si>
  <si>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</si>
  <si>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</si>
  <si>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</si>
  <si>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</si>
  <si>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</si>
  <si>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</si>
  <si>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</si>
  <si>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</si>
  <si>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</si>
  <si>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</si>
  <si>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</si>
  <si>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</si>
  <si>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</si>
  <si>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</si>
  <si>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</si>
  <si>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</si>
  <si>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</si>
  <si>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</si>
  <si>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</si>
  <si>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</si>
  <si>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</si>
  <si>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</si>
  <si>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</si>
  <si>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</si>
  <si>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</si>
  <si>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</si>
  <si>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</si>
  <si>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</si>
  <si>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</si>
  <si>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</si>
  <si>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</si>
  <si>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</si>
  <si>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</si>
  <si>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</si>
  <si>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</si>
  <si>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</si>
  <si>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</si>
  <si>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</si>
  <si>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</si>
  <si>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</si>
  <si>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</si>
  <si>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</si>
  <si>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</si>
  <si>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</si>
  <si>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</si>
  <si>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</si>
  <si>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</si>
  <si>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</si>
  <si>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</si>
  <si>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</si>
  <si>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</si>
  <si>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</si>
  <si>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</si>
  <si>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</si>
  <si>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</si>
  <si>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</si>
  <si>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</si>
  <si>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</si>
  <si>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</si>
  <si>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</si>
  <si>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</si>
  <si>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</si>
  <si>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</si>
  <si>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</si>
  <si>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</si>
  <si>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</si>
  <si>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</si>
  <si>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</si>
  <si>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</si>
  <si>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</si>
  <si>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</si>
  <si>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</si>
  <si>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</si>
  <si>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</si>
  <si>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</si>
  <si>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</si>
  <si>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</si>
  <si>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</si>
  <si>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</si>
  <si>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</si>
  <si>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</si>
  <si>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</si>
  <si>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</si>
  <si>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</si>
  <si>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</si>
  <si>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</si>
  <si>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</si>
  <si>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</si>
  <si>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</si>
  <si>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</si>
  <si>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</si>
  <si>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</si>
  <si>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</si>
  <si>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</si>
  <si>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</si>
  <si>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</si>
  <si>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</si>
  <si>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</si>
  <si>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</si>
  <si>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</si>
  <si>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</si>
  <si>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</si>
  <si>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</si>
  <si>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</si>
  <si>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</si>
  <si>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</si>
  <si>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</si>
  <si>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</si>
  <si>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</si>
  <si>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</si>
  <si>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</si>
  <si>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</si>
  <si>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</si>
  <si>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</si>
  <si>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</si>
  <si>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</si>
  <si>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</si>
  <si>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</si>
  <si>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</si>
  <si>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</si>
  <si>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</si>
  <si>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</si>
  <si>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</si>
  <si>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</si>
  <si>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</si>
  <si>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</si>
  <si>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</si>
  <si>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</si>
  <si>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</si>
  <si>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</si>
  <si>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</si>
  <si>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</si>
  <si>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</si>
  <si>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</si>
  <si>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</si>
  <si>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</si>
  <si>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</si>
  <si>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</si>
  <si>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</si>
  <si>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</si>
  <si>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</si>
  <si>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</si>
  <si>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</si>
  <si>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</si>
  <si>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</si>
  <si>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</si>
  <si>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</si>
  <si>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</si>
  <si>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</si>
  <si>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</si>
  <si>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</si>
  <si>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</si>
  <si>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</si>
  <si>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</si>
  <si>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</si>
  <si>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</si>
  <si>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</si>
  <si>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</si>
  <si>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</si>
  <si>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</si>
  <si>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</si>
  <si>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</si>
  <si>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</si>
  <si>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</si>
  <si>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</si>
  <si>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</si>
  <si>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</si>
  <si>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</si>
  <si>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</si>
  <si>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</si>
  <si>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</si>
  <si>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</si>
  <si>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</si>
  <si>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</si>
  <si>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</si>
  <si>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</si>
  <si>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</si>
  <si>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</si>
  <si>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</si>
  <si>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</si>
  <si>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</si>
  <si>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</si>
  <si>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</si>
  <si>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</si>
  <si>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</si>
  <si>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</si>
  <si>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</si>
  <si>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</si>
  <si>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</si>
  <si>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</si>
  <si>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</si>
  <si>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</si>
  <si>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</si>
  <si>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</si>
  <si>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</si>
  <si>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</si>
  <si>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</si>
  <si>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</si>
  <si>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</si>
  <si>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</si>
  <si>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</si>
  <si>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</si>
  <si>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</si>
  <si>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</si>
  <si>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</si>
  <si>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</si>
  <si>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</si>
  <si>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</si>
  <si>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</si>
  <si>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</si>
  <si>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</si>
  <si>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</si>
  <si>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</si>
  <si>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</si>
  <si>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</si>
  <si>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</si>
  <si>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</si>
  <si>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</si>
  <si>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</si>
  <si>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</si>
  <si>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</si>
  <si>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</si>
  <si>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</si>
  <si>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</si>
  <si>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</si>
  <si>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</si>
  <si>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</si>
  <si>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</si>
  <si>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</si>
  <si>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</si>
  <si>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</si>
  <si>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</si>
  <si>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</si>
  <si>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</si>
  <si>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</si>
  <si>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</si>
  <si>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</si>
  <si>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</si>
  <si>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</si>
  <si>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</si>
  <si>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</si>
  <si>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</si>
  <si>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</si>
  <si>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</si>
  <si>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</si>
  <si>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</si>
  <si>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</si>
  <si>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</si>
  <si>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</si>
  <si>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</si>
  <si>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</si>
  <si>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</si>
  <si>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</si>
  <si>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</si>
  <si>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</si>
  <si>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</si>
  <si>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</si>
  <si>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</si>
  <si>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</si>
  <si>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</si>
  <si>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</si>
  <si>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</si>
  <si>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</si>
  <si>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</si>
  <si>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</si>
  <si>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</si>
  <si>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</si>
  <si>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</si>
  <si>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</si>
  <si>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</si>
  <si>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</si>
  <si>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</si>
  <si>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</si>
  <si>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</si>
  <si>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</si>
  <si>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</si>
  <si>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</si>
  <si>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</si>
  <si>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</si>
  <si>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</si>
  <si>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</si>
  <si>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</si>
  <si>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</si>
  <si>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</si>
  <si>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</si>
  <si>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</si>
  <si>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</si>
  <si>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</si>
  <si>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</si>
  <si>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</si>
  <si>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</si>
  <si>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</si>
  <si>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</si>
  <si>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</si>
  <si>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</si>
  <si>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</si>
  <si>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</si>
  <si>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</si>
  <si>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</si>
  <si>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</si>
  <si>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</si>
  <si>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</si>
  <si>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</si>
  <si>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</si>
  <si>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</si>
  <si>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</si>
  <si>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</si>
  <si>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</si>
  <si>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</si>
  <si>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</si>
  <si>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</si>
  <si>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</si>
  <si>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</si>
  <si>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</si>
  <si>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</si>
  <si>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</si>
  <si>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</si>
  <si>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</si>
  <si>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</si>
  <si>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</si>
  <si>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</si>
  <si>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</si>
  <si>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</si>
  <si>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</si>
  <si>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</si>
  <si>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</si>
  <si>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</si>
  <si>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</si>
  <si>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</si>
  <si>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</si>
  <si>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</si>
  <si>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</si>
  <si>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</si>
  <si>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</si>
  <si>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</si>
  <si>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</si>
  <si>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</si>
  <si>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</si>
  <si>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</si>
  <si>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</si>
  <si>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</si>
  <si>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</si>
  <si>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</si>
  <si>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</si>
  <si>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</si>
  <si>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</si>
  <si>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</si>
  <si>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</si>
  <si>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</si>
  <si>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</si>
  <si>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</si>
  <si>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</si>
  <si>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</si>
  <si>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</si>
  <si>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</si>
  <si>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</si>
  <si>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</si>
  <si>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</si>
  <si>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</si>
  <si>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</si>
  <si>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</si>
  <si>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</si>
  <si>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</si>
  <si>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</si>
  <si>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</si>
  <si>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</si>
  <si>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</si>
  <si>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</si>
  <si>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</si>
  <si>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</si>
  <si>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</si>
  <si>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</si>
  <si>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</si>
  <si>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</si>
  <si>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</si>
  <si>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</si>
  <si>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</si>
  <si>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</si>
  <si>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</si>
  <si>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</si>
  <si>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</si>
  <si>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</si>
  <si>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</si>
  <si>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</si>
  <si>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</si>
  <si>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</si>
  <si>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</si>
  <si>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</si>
  <si>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</si>
  <si>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</si>
  <si>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</si>
  <si>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</si>
  <si>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</si>
  <si>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</si>
  <si>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</si>
  <si>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</si>
  <si>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</si>
  <si>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</si>
  <si>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</si>
  <si>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</si>
  <si>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</si>
  <si>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</si>
  <si>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</si>
  <si>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</si>
  <si>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</si>
  <si>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</si>
  <si>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</si>
  <si>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</si>
  <si>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</si>
  <si>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</si>
  <si>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</si>
  <si>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</si>
  <si>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</si>
  <si>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</si>
  <si>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</si>
  <si>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</si>
  <si>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</si>
  <si>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</si>
  <si>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</si>
  <si>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</si>
  <si>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</si>
  <si>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</si>
  <si>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</si>
  <si>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</si>
  <si>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</si>
  <si>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</si>
  <si>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</si>
  <si>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</si>
  <si>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</si>
  <si>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</si>
  <si>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</si>
  <si>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</si>
  <si>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</si>
  <si>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</si>
  <si>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</si>
  <si>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</si>
  <si>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</si>
  <si>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</si>
  <si>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</si>
  <si>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</si>
  <si>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</si>
  <si>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</si>
  <si>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</si>
  <si>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</si>
  <si>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</si>
  <si>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</si>
  <si>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</si>
  <si>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</si>
  <si>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</si>
  <si>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</si>
  <si>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</si>
  <si>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</si>
  <si>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</si>
  <si>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</si>
  <si>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</si>
  <si>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</si>
  <si>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</si>
  <si>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</si>
  <si>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</si>
  <si>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</si>
  <si>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</si>
  <si>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</si>
  <si>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</si>
  <si>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</si>
  <si>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</si>
  <si>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</si>
  <si>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</si>
  <si>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</si>
  <si>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</si>
  <si>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</si>
  <si>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</si>
  <si>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</si>
  <si>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</si>
  <si>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</si>
  <si>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</si>
  <si>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</si>
  <si>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</si>
  <si>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</si>
  <si>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</si>
  <si>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</si>
  <si>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</si>
  <si>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</si>
  <si>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</si>
  <si>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</si>
  <si>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</si>
  <si>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</si>
  <si>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</si>
  <si>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</si>
  <si>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</si>
  <si>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</si>
  <si>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</si>
  <si>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</si>
  <si>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</si>
  <si>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</si>
  <si>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</si>
  <si>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</si>
  <si>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</si>
  <si>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</si>
  <si>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</si>
  <si>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</si>
  <si>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</si>
  <si>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</si>
  <si>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</si>
  <si>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</si>
  <si>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</si>
  <si>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</si>
  <si>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</si>
  <si>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</si>
  <si>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</si>
  <si>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</si>
  <si>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</si>
  <si>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</si>
  <si>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</si>
  <si>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</si>
  <si>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</si>
  <si>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</si>
  <si>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</si>
  <si>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</si>
  <si>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</si>
  <si>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</si>
  <si>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</si>
  <si>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</si>
  <si>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</si>
  <si>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</si>
  <si>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</si>
  <si>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</si>
  <si>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</si>
  <si>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</si>
  <si>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</si>
  <si>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</si>
  <si>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</si>
  <si>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</si>
  <si>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</si>
  <si>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</si>
  <si>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</si>
  <si>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</si>
  <si>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</si>
  <si>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</si>
  <si>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</si>
  <si>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</si>
  <si>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</si>
  <si>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</si>
  <si>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</si>
  <si>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</si>
  <si>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</si>
  <si>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</si>
  <si>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</si>
  <si>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</si>
  <si>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</si>
  <si>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</si>
  <si>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</si>
  <si>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</si>
  <si>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</si>
  <si>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</si>
  <si>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</si>
  <si>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</si>
  <si>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</si>
  <si>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</si>
  <si>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</si>
  <si>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</si>
  <si>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</si>
  <si>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</si>
  <si>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</si>
  <si>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</si>
  <si>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</si>
  <si>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</si>
  <si>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</si>
  <si>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</si>
  <si>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</si>
  <si>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</si>
  <si>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</si>
  <si>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</si>
  <si>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</si>
  <si>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</si>
  <si>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</si>
  <si>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</si>
  <si>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</si>
  <si>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</si>
  <si>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</si>
  <si>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</si>
  <si>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</si>
  <si>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</si>
  <si>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</si>
  <si>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</si>
  <si>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</si>
  <si>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</si>
  <si>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</si>
  <si>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</si>
  <si>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</si>
  <si>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</si>
  <si>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</si>
  <si>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</si>
  <si>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</si>
  <si>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</si>
  <si>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</si>
  <si>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</si>
  <si>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</si>
  <si>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</si>
  <si>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</si>
  <si>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</si>
  <si>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</si>
  <si>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</si>
  <si>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</si>
  <si>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</si>
  <si>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</si>
  <si>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</si>
  <si>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</si>
  <si>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</si>
  <si>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</si>
  <si>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</si>
  <si>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</si>
  <si>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</si>
  <si>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</si>
  <si>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</si>
  <si>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</si>
  <si>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</si>
  <si>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</si>
  <si>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</si>
  <si>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</si>
  <si>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</si>
  <si>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</si>
  <si>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</si>
  <si>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</si>
  <si>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</si>
  <si>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</si>
  <si>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</si>
  <si>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</si>
  <si>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</si>
  <si>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</si>
  <si>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</si>
  <si>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</si>
  <si>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</si>
  <si>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</si>
  <si>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</si>
  <si>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</si>
  <si>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</si>
  <si>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</si>
  <si>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</si>
  <si>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</si>
  <si>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</si>
  <si>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</si>
  <si>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</si>
  <si>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</si>
  <si>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</si>
  <si>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</si>
  <si>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</si>
  <si>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</si>
  <si>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</si>
  <si>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</si>
  <si>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</si>
  <si>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</si>
  <si>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</si>
  <si>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</si>
  <si>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</si>
  <si>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</si>
  <si>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</si>
  <si>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</si>
  <si>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</si>
  <si>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</si>
  <si>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</si>
  <si>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</si>
  <si>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</si>
  <si>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</si>
  <si>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</si>
  <si>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</si>
  <si>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</si>
  <si>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</si>
  <si>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</si>
  <si>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</si>
  <si>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</si>
  <si>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</si>
  <si>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</si>
  <si>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</si>
  <si>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</si>
  <si>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</si>
  <si>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</si>
  <si>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</si>
  <si>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</si>
  <si>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</si>
  <si>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</si>
  <si>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</si>
  <si>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</si>
  <si>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</si>
  <si>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</si>
  <si>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</si>
  <si>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</si>
  <si>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</si>
  <si>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</si>
  <si>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</si>
  <si>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</si>
  <si>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</si>
  <si>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</si>
  <si>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</si>
  <si>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</si>
  <si>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</si>
  <si>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</si>
  <si>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</si>
  <si>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</si>
  <si>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</si>
  <si>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</si>
  <si>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</si>
  <si>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</si>
  <si>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</si>
  <si>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</si>
  <si>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</si>
  <si>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</si>
  <si>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</si>
  <si>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</si>
  <si>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</si>
  <si>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</si>
  <si>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</si>
  <si>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</si>
  <si>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</si>
  <si>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</si>
  <si>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</si>
  <si>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</si>
  <si>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</si>
  <si>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</si>
  <si>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</si>
  <si>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</si>
  <si>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</si>
  <si>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</si>
  <si>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</si>
  <si>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</si>
  <si>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</si>
  <si>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</si>
  <si>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</si>
  <si>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</si>
  <si>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</si>
  <si>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</si>
  <si>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</si>
  <si>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</si>
  <si>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</si>
  <si>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</si>
  <si>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</si>
  <si>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</si>
  <si>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</si>
  <si>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</si>
  <si>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</si>
  <si>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</si>
  <si>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</si>
  <si>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</si>
  <si>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</si>
  <si>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</si>
  <si>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</si>
  <si>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</si>
  <si>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</si>
  <si>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</si>
  <si>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</si>
  <si>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</si>
  <si>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</si>
  <si>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</si>
  <si>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</si>
  <si>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</si>
  <si>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</si>
  <si>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</si>
  <si>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</si>
  <si>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</si>
  <si>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</si>
  <si>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</si>
  <si>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</si>
  <si>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</si>
  <si>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</si>
  <si>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</si>
  <si>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</si>
  <si>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</si>
  <si>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</si>
  <si>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</si>
  <si>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</si>
  <si>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</si>
  <si>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</si>
  <si>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</si>
  <si>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</si>
  <si>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</si>
  <si>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</si>
  <si>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</si>
  <si>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</si>
  <si>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</si>
  <si>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</si>
  <si>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</si>
  <si>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</si>
  <si>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</si>
  <si>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</si>
  <si>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</si>
  <si>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</si>
  <si>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</si>
  <si>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</si>
  <si>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</si>
  <si>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</si>
  <si>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</si>
  <si>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</si>
  <si>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</si>
  <si>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</si>
  <si>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</si>
  <si>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</si>
  <si>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</si>
  <si>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</si>
  <si>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</si>
  <si>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</si>
  <si>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</si>
  <si>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</si>
  <si>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</si>
  <si>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</si>
  <si>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</si>
  <si>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</si>
  <si>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</si>
  <si>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</si>
  <si>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</si>
  <si>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</si>
  <si>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</si>
  <si>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</si>
  <si>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</si>
  <si>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</si>
  <si>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</si>
  <si>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</si>
  <si>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</si>
  <si>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</si>
  <si>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</si>
  <si>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</si>
  <si>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</si>
  <si>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</si>
  <si>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</si>
  <si>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</si>
  <si>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</si>
  <si>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</si>
  <si>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</si>
  <si>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</si>
  <si>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</si>
  <si>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</si>
  <si>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</si>
  <si>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</si>
  <si>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</si>
  <si>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</si>
  <si>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</si>
  <si>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</si>
  <si>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</si>
  <si>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</si>
  <si>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</si>
  <si>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</si>
  <si>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</si>
  <si>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</si>
  <si>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</si>
  <si>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</si>
  <si>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</si>
  <si>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</si>
  <si>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</si>
  <si>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</si>
  <si>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</si>
  <si>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</si>
  <si>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</si>
  <si>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</si>
  <si>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</si>
  <si>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</si>
  <si>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</si>
  <si>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</si>
  <si>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</si>
  <si>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</si>
  <si>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</si>
  <si>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</si>
  <si>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</si>
  <si>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</si>
  <si>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</si>
  <si>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</si>
  <si>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</si>
  <si>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</si>
  <si>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</si>
  <si>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</si>
  <si>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</si>
  <si>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</si>
  <si>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</si>
  <si>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</si>
  <si>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</si>
  <si>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</si>
  <si>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</si>
  <si>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</si>
  <si>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</si>
  <si>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</si>
  <si>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</si>
  <si>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</si>
  <si>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</si>
  <si>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</si>
  <si>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</si>
  <si>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</si>
  <si>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</si>
  <si>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</si>
  <si>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</si>
  <si>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</si>
  <si>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</si>
  <si>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</si>
  <si>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</si>
  <si>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</si>
  <si>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</si>
  <si>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</si>
  <si>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</si>
  <si>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</si>
  <si>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</si>
  <si>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</si>
  <si>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</si>
  <si>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</si>
  <si>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</si>
  <si>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</si>
  <si>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</si>
  <si>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</si>
  <si>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</si>
  <si>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</si>
  <si>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</si>
  <si>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</si>
  <si>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</si>
  <si>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</si>
  <si>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</si>
  <si>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</si>
  <si>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</si>
  <si>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</si>
  <si>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</si>
  <si>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</si>
  <si>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</si>
  <si>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</si>
  <si>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</si>
  <si>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</si>
  <si>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</si>
  <si>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</si>
  <si>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</si>
  <si>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</si>
  <si>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</si>
  <si>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</si>
  <si>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</si>
  <si>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</si>
  <si>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</si>
  <si>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</si>
  <si>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</si>
  <si>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</si>
  <si>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</si>
  <si>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</si>
  <si>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</si>
  <si>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</si>
  <si>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</si>
  <si>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</si>
  <si>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</si>
  <si>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</si>
  <si>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</si>
  <si>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</si>
  <si>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</si>
  <si>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</si>
  <si>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</si>
  <si>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</si>
  <si>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</si>
  <si>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</si>
  <si>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</si>
  <si>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</si>
  <si>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</si>
  <si>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</si>
  <si>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</si>
  <si>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</si>
  <si>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</si>
  <si>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</si>
  <si>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</si>
  <si>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</si>
  <si>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</si>
  <si>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</si>
  <si>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</si>
  <si>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</si>
  <si>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</si>
  <si>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</si>
  <si>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</si>
  <si>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</si>
  <si>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</si>
  <si>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</si>
  <si>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</si>
  <si>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</si>
  <si>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</si>
  <si>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</si>
  <si>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</si>
  <si>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</si>
  <si>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</si>
  <si>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</si>
  <si>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</si>
  <si>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</si>
  <si>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</si>
  <si>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</si>
  <si>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</si>
  <si>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</si>
  <si>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</si>
  <si>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</si>
  <si>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</si>
  <si>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</si>
  <si>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</si>
  <si>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</si>
  <si>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</si>
  <si>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</si>
  <si>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</si>
  <si>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</si>
  <si>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</si>
  <si>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</si>
  <si>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</si>
  <si>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</si>
  <si>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</si>
  <si>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</si>
  <si>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</si>
  <si>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</si>
  <si>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</si>
  <si>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</si>
  <si>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</si>
  <si>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</si>
  <si>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</si>
  <si>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</si>
  <si>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</si>
  <si>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</si>
  <si>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</si>
  <si>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</si>
  <si>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</si>
  <si>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</si>
  <si>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</si>
  <si>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</si>
  <si>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</si>
  <si>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</si>
  <si>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</si>
  <si>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</si>
  <si>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</si>
  <si>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</si>
  <si>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</si>
  <si>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</si>
  <si>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</si>
  <si>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</si>
  <si>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</si>
  <si>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</si>
  <si>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</si>
  <si>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</si>
  <si>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</si>
  <si>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</si>
  <si>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</si>
  <si>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</si>
  <si>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</si>
  <si>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</si>
  <si>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</si>
  <si>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</si>
  <si>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</si>
  <si>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</si>
  <si>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</si>
  <si>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</si>
  <si>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</si>
  <si>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</si>
  <si>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</si>
  <si>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</si>
  <si>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</si>
  <si>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</si>
  <si>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</si>
  <si>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</si>
  <si>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</si>
  <si>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</si>
  <si>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</si>
  <si>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</si>
  <si>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</si>
  <si>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</si>
  <si>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</si>
  <si>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</si>
  <si>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</si>
  <si>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</si>
  <si>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</si>
  <si>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</si>
  <si>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</si>
  <si>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</si>
  <si>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</si>
  <si>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</si>
  <si>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</si>
  <si>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</si>
  <si>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</si>
  <si>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</si>
  <si>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</si>
  <si>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</si>
  <si>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</si>
  <si>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</si>
  <si>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</si>
  <si>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</si>
  <si>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</si>
  <si>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</si>
  <si>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</si>
  <si>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</si>
  <si>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</si>
  <si>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</si>
  <si>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</si>
  <si>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</si>
  <si>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</si>
  <si>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</si>
  <si>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</si>
  <si>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</si>
  <si>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</si>
  <si>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</si>
  <si>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</si>
  <si>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</si>
  <si>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</si>
  <si>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</si>
  <si>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</si>
  <si>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</si>
  <si>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</si>
  <si>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</si>
  <si>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</si>
  <si>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</si>
  <si>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</si>
  <si>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</si>
  <si>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</si>
  <si>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</si>
  <si>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</si>
  <si>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</si>
  <si>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</si>
  <si>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</si>
  <si>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</si>
  <si>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</si>
  <si>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</si>
  <si>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</si>
  <si>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</si>
  <si>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</si>
  <si>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</si>
  <si>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</si>
  <si>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</si>
  <si>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</si>
  <si>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</si>
  <si>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</si>
  <si>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</si>
  <si>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</si>
  <si>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</si>
  <si>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</si>
  <si>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</si>
  <si>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</si>
  <si>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</si>
  <si>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</si>
  <si>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</si>
  <si>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</si>
  <si>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</si>
  <si>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</si>
  <si>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</si>
  <si>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</si>
  <si>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</si>
  <si>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</si>
  <si>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</si>
  <si>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</si>
  <si>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</si>
  <si>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</si>
  <si>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</si>
  <si>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</si>
  <si>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</si>
  <si>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</si>
  <si>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</si>
  <si>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</si>
  <si>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</si>
  <si>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</si>
  <si>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</si>
  <si>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</si>
  <si>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</si>
  <si>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</si>
  <si>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</si>
  <si>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</si>
  <si>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</si>
  <si>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</si>
  <si>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</si>
  <si>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</si>
  <si>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</si>
  <si>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</si>
  <si>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</si>
  <si>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</si>
  <si>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</si>
  <si>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</si>
  <si>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</si>
  <si>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</si>
  <si>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</si>
  <si>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</si>
  <si>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</si>
  <si>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</si>
  <si>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</si>
  <si>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</si>
  <si>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</si>
  <si>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</si>
  <si>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</si>
  <si>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</si>
  <si>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</si>
  <si>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</si>
  <si>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</si>
  <si>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</si>
  <si>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</si>
  <si>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</si>
  <si>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</si>
  <si>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</si>
  <si>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</si>
  <si>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</si>
  <si>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</si>
  <si>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</si>
  <si>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</si>
  <si>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</si>
  <si>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</si>
  <si>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</si>
  <si>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</si>
  <si>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</si>
  <si>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</si>
  <si>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</si>
  <si>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</si>
  <si>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</si>
  <si>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</si>
  <si>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</si>
  <si>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</si>
  <si>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</si>
  <si>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</si>
  <si>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</si>
  <si>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</si>
  <si>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</si>
  <si>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</si>
  <si>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</si>
  <si>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</si>
  <si>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</si>
  <si>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</si>
  <si>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</si>
  <si>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</si>
  <si>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</si>
  <si>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</si>
  <si>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</si>
  <si>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</si>
  <si>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</si>
  <si>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</si>
  <si>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</si>
  <si>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</si>
  <si>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</si>
  <si>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</si>
  <si>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</si>
  <si>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</si>
  <si>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</si>
  <si>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</si>
  <si>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</si>
  <si>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</si>
  <si>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</si>
  <si>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</si>
  <si>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</si>
  <si>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</si>
  <si>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</si>
  <si>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</si>
  <si>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</si>
  <si>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</si>
  <si>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</si>
  <si>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</si>
  <si>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</si>
  <si>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</si>
  <si>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</si>
  <si>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</si>
  <si>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</si>
  <si>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</si>
  <si>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</si>
  <si>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</si>
  <si>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</si>
  <si>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</si>
  <si>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</si>
  <si>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</si>
  <si>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</si>
  <si>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</si>
  <si>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</si>
  <si>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</si>
  <si>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</si>
  <si>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</si>
  <si>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</si>
  <si>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</si>
  <si>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</si>
  <si>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</si>
  <si>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</si>
  <si>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</si>
  <si>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</si>
  <si>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</si>
  <si>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</si>
  <si>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</si>
  <si>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</si>
  <si>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</si>
  <si>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</si>
  <si>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</si>
  <si>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</si>
  <si>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</si>
  <si>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</si>
  <si>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</si>
  <si>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</si>
  <si>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</si>
  <si>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</si>
  <si>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</si>
  <si>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</si>
  <si>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</si>
  <si>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</si>
  <si>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</si>
  <si>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</si>
  <si>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</si>
  <si>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</si>
  <si>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</si>
  <si>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</si>
  <si>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</si>
  <si>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</si>
  <si>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</si>
  <si>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</si>
  <si>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</si>
  <si>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</si>
  <si>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</si>
  <si>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</si>
  <si>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</si>
  <si>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</si>
  <si>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</si>
  <si>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</si>
  <si>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</si>
  <si>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</si>
  <si>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</si>
  <si>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</si>
  <si>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</si>
  <si>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</si>
  <si>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</si>
  <si>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</si>
  <si>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</si>
  <si>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</si>
  <si>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</si>
  <si>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</si>
  <si>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</si>
  <si>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</si>
  <si>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</si>
  <si>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</si>
  <si>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</si>
  <si>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</si>
  <si>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</si>
  <si>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</si>
  <si>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</si>
  <si>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</si>
  <si>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</si>
  <si>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</si>
  <si>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</si>
  <si>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</si>
  <si>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</si>
  <si>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</si>
  <si>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</si>
  <si>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</si>
  <si>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</si>
  <si>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</si>
  <si>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</si>
  <si>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</si>
  <si>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</si>
  <si>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</si>
  <si>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</si>
  <si>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</si>
  <si>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</si>
  <si>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</si>
  <si>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</si>
  <si>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</si>
  <si>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</si>
  <si>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</si>
  <si>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</si>
  <si>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</si>
  <si>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</si>
  <si>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</si>
  <si>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</si>
  <si>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</si>
  <si>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</si>
  <si>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</si>
  <si>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</si>
  <si>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</si>
  <si>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</si>
  <si>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</si>
  <si>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</si>
  <si>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</si>
  <si>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</si>
  <si>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</si>
  <si>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</si>
  <si>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</si>
  <si>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</si>
  <si>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</si>
  <si>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</si>
  <si>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</si>
  <si>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</si>
  <si>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</si>
  <si>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</si>
  <si>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</si>
  <si>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</si>
  <si>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</si>
  <si>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</si>
  <si>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</si>
  <si>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</si>
  <si>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</si>
  <si>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</si>
  <si>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</si>
  <si>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</si>
  <si>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</si>
  <si>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</si>
  <si>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</si>
  <si>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</si>
  <si>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</si>
  <si>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</si>
  <si>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</si>
  <si>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</si>
  <si>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</si>
  <si>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</si>
  <si>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</si>
  <si>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</si>
  <si>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</si>
  <si>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</si>
  <si>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</si>
  <si>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</si>
  <si>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</si>
  <si>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</si>
  <si>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</si>
  <si>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</si>
  <si>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</si>
  <si>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</si>
  <si>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</si>
  <si>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</si>
  <si>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</si>
  <si>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</si>
  <si>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</si>
  <si>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</si>
  <si>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</si>
  <si>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</si>
  <si>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</si>
  <si>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</si>
  <si>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</si>
  <si>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</si>
  <si>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</si>
  <si>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</si>
  <si>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</si>
  <si>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</si>
  <si>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</si>
  <si>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</si>
  <si>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</si>
  <si>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</si>
  <si>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</si>
  <si>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</si>
  <si>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</si>
  <si>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</si>
  <si>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</si>
  <si>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</si>
  <si>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</si>
  <si>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</si>
  <si>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</si>
  <si>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</si>
  <si>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</si>
  <si>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</si>
  <si>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</si>
  <si>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</si>
  <si>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</si>
  <si>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</si>
  <si>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</si>
  <si>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</si>
  <si>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</si>
  <si>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</si>
  <si>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</si>
  <si>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</si>
  <si>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</si>
  <si>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</si>
  <si>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</si>
  <si>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</si>
  <si>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</si>
  <si>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</si>
  <si>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</si>
  <si>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</si>
  <si>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</si>
  <si>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</si>
  <si>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</si>
  <si>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</si>
  <si>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</si>
  <si>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</si>
  <si>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</si>
  <si>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</si>
  <si>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</si>
  <si>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</si>
  <si>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</si>
  <si>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</si>
  <si>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</si>
  <si>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</si>
  <si>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</si>
  <si>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</si>
  <si>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</si>
  <si>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</si>
  <si>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</si>
  <si>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</si>
  <si>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</si>
  <si>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</si>
  <si>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</si>
  <si>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</si>
  <si>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</si>
  <si>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</si>
  <si>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</si>
  <si>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</si>
  <si>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</si>
  <si>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</si>
  <si>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</si>
  <si>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</si>
  <si>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</si>
  <si>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</si>
  <si>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</si>
  <si>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</si>
  <si>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</si>
  <si>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</si>
  <si>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</si>
  <si>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</si>
  <si>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</si>
  <si>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</si>
  <si>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</si>
  <si>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</si>
  <si>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</si>
  <si>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</si>
  <si>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</si>
  <si>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</si>
  <si>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</si>
  <si>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</si>
  <si>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</si>
  <si>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</si>
  <si>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</si>
  <si>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</si>
  <si>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</si>
  <si>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</si>
  <si>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</si>
  <si>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</si>
  <si>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</si>
  <si>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</si>
  <si>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</si>
  <si>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</si>
  <si>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</si>
  <si>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</si>
  <si>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</si>
  <si>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</si>
  <si>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</si>
  <si>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</si>
  <si>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</si>
  <si>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</si>
  <si>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</si>
  <si>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</si>
  <si>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</si>
  <si>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</si>
  <si>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</si>
  <si>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</si>
  <si>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</si>
  <si>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</si>
  <si>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</si>
  <si>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</si>
  <si>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</si>
  <si>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</si>
  <si>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</si>
  <si>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</si>
  <si>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</si>
  <si>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</si>
  <si>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</si>
  <si>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</si>
  <si>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</si>
  <si>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</si>
  <si>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</si>
  <si>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</si>
  <si>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</si>
  <si>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</si>
  <si>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</si>
  <si>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</si>
  <si>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</si>
  <si>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</si>
  <si>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</si>
  <si>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</si>
  <si>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</si>
  <si>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</si>
  <si>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</si>
  <si>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</si>
  <si>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</si>
  <si>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</si>
  <si>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</si>
  <si>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</si>
  <si>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</si>
  <si>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</si>
  <si>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</si>
  <si>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</si>
  <si>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</si>
  <si>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</si>
  <si>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</si>
  <si>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</si>
  <si>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</si>
  <si>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</si>
  <si>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</si>
  <si>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</si>
  <si>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</si>
  <si>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</si>
  <si>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</si>
  <si>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</si>
  <si>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</si>
  <si>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</si>
  <si>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</si>
  <si>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</si>
  <si>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</si>
  <si>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</si>
  <si>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</si>
  <si>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</si>
  <si>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</si>
  <si>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</si>
  <si>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</si>
  <si>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</si>
  <si>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</si>
  <si>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</si>
  <si>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</si>
  <si>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</si>
  <si>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</si>
  <si>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</si>
  <si>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</si>
  <si>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</si>
  <si>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</si>
  <si>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</si>
  <si>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</si>
  <si>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</si>
  <si>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</si>
  <si>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</si>
  <si>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</si>
  <si>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</si>
  <si>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</si>
  <si>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</si>
  <si>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</si>
  <si>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</si>
  <si>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</si>
  <si>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</si>
  <si>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</si>
  <si>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</si>
  <si>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</si>
  <si>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</si>
  <si>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</si>
  <si>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</si>
  <si>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</si>
  <si>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</si>
  <si>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</si>
  <si>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</si>
  <si>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</si>
  <si>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</si>
  <si>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</si>
  <si>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</si>
  <si>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</si>
  <si>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</si>
  <si>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</si>
  <si>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</si>
  <si>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</si>
  <si>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</si>
  <si>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</si>
  <si>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</si>
  <si>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</si>
  <si>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</si>
  <si>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</si>
  <si>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</si>
  <si>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</si>
  <si>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</si>
  <si>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</si>
  <si>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</si>
  <si>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</si>
  <si>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</si>
  <si>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</si>
  <si>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</si>
  <si>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</si>
  <si>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</si>
  <si>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</si>
  <si>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</si>
  <si>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</si>
  <si>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</si>
  <si>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</si>
  <si>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</si>
  <si>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</si>
  <si>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</si>
  <si>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</si>
  <si>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</si>
  <si>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</si>
  <si>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</si>
  <si>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</si>
  <si>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</si>
  <si>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</si>
  <si>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</si>
  <si>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</si>
  <si>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</si>
  <si>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</si>
  <si>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</si>
  <si>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</si>
  <si>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</si>
  <si>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</si>
  <si>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</si>
  <si>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</si>
  <si>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</si>
  <si>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</si>
  <si>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</si>
  <si>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</si>
  <si>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</si>
  <si>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</si>
  <si>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</si>
  <si>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</si>
  <si>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</si>
  <si>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</si>
  <si>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</si>
  <si>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</si>
  <si>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</si>
  <si>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</si>
  <si>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</si>
  <si>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</si>
  <si>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</si>
  <si>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</si>
  <si>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</si>
  <si>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</si>
  <si>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</si>
  <si>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</si>
  <si>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</si>
  <si>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</si>
  <si>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</si>
  <si>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</si>
  <si>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</si>
  <si>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</si>
  <si>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</si>
  <si>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</si>
  <si>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</si>
  <si>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</si>
  <si>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</si>
  <si>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</si>
  <si>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</si>
  <si>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</si>
  <si>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</si>
  <si>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</si>
  <si>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</si>
  <si>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</si>
  <si>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</si>
  <si>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</si>
  <si>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</si>
  <si>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</si>
  <si>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</si>
  <si>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</si>
  <si>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</si>
  <si>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</si>
  <si>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</si>
  <si>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</si>
  <si>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</si>
  <si>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</si>
  <si>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</si>
  <si>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</si>
  <si>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</si>
  <si>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</si>
  <si>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</si>
  <si>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</si>
  <si>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</si>
  <si>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</si>
  <si>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</si>
  <si>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</si>
  <si>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</si>
  <si>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</si>
  <si>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</si>
  <si>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</si>
  <si>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</si>
  <si>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</si>
  <si>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</si>
  <si>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</si>
  <si>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</si>
  <si>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</si>
  <si>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</si>
  <si>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</si>
  <si>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</si>
  <si>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</si>
  <si>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</si>
  <si>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</si>
  <si>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</si>
  <si>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</si>
  <si>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</si>
  <si>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</si>
  <si>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</si>
  <si>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</si>
  <si>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</si>
  <si>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</si>
  <si>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</si>
  <si>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</si>
  <si>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</si>
  <si>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</si>
  <si>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</si>
  <si>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</si>
  <si>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</si>
  <si>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</si>
  <si>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</si>
  <si>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</si>
  <si>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</si>
  <si>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</si>
  <si>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</si>
  <si>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</si>
  <si>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</si>
  <si>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</si>
  <si>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</si>
  <si>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</si>
  <si>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</si>
  <si>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</si>
  <si>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</si>
  <si>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</si>
  <si>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</si>
  <si>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</si>
  <si>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</si>
  <si>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</si>
  <si>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</si>
  <si>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</si>
  <si>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</si>
  <si>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</si>
  <si>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</si>
  <si>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</si>
  <si>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</si>
  <si>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</si>
  <si>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</si>
  <si>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</si>
  <si>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</si>
  <si>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</si>
  <si>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</si>
  <si>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</si>
  <si>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</si>
  <si>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</si>
  <si>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</si>
  <si>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</si>
  <si>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</si>
  <si>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</si>
  <si>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</si>
  <si>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</si>
  <si>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</si>
  <si>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</si>
  <si>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</si>
  <si>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</si>
  <si>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</si>
  <si>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</si>
  <si>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</si>
  <si>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</si>
  <si>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</si>
  <si>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</si>
  <si>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</si>
  <si>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</si>
  <si>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</si>
  <si>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</si>
  <si>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</si>
  <si>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</si>
  <si>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</si>
  <si>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</si>
  <si>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</si>
  <si>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</si>
  <si>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</si>
  <si>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</si>
  <si>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</si>
  <si>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</si>
  <si>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</si>
  <si>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</si>
  <si>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</si>
  <si>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</si>
  <si>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</si>
  <si>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</si>
  <si>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</si>
  <si>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</si>
  <si>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</si>
  <si>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</si>
  <si>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</si>
  <si>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</si>
  <si>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</si>
  <si>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</si>
  <si>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</si>
  <si>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</si>
  <si>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</si>
  <si>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</si>
  <si>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</si>
  <si>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</si>
  <si>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</si>
  <si>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</si>
  <si>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</si>
  <si>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</si>
  <si>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</si>
  <si>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</si>
  <si>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</si>
  <si>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</si>
  <si>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</si>
  <si>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</si>
  <si>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</si>
  <si>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</si>
  <si>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</si>
  <si>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</si>
  <si>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</si>
  <si>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</si>
  <si>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</si>
  <si>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</si>
  <si>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</si>
  <si>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</si>
  <si>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</si>
  <si>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</si>
  <si>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</si>
  <si>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</si>
  <si>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</si>
  <si>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</si>
  <si>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</si>
  <si>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</si>
  <si>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</si>
  <si>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</si>
  <si>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</si>
  <si>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</si>
  <si>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</si>
  <si>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</si>
  <si>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</si>
  <si>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</si>
  <si>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</si>
  <si>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</si>
  <si>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</si>
  <si>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</si>
  <si>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</si>
  <si>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</si>
  <si>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</si>
  <si>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</si>
  <si>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</si>
  <si>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</si>
  <si>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</si>
  <si>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</si>
  <si>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</si>
  <si>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</si>
  <si>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</si>
  <si>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</si>
  <si>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</si>
  <si>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</si>
  <si>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</si>
  <si>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</si>
  <si>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</si>
  <si>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</si>
  <si>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</si>
  <si>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</si>
  <si>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</si>
  <si>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</si>
  <si>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</si>
  <si>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</si>
  <si>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</si>
  <si>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</si>
  <si>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</si>
  <si>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</si>
  <si>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</si>
  <si>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</si>
  <si>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</si>
  <si>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</si>
  <si>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</si>
  <si>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</si>
  <si>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</si>
  <si>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</si>
  <si>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</si>
  <si>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</si>
  <si>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</si>
  <si>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</si>
  <si>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</si>
  <si>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</si>
  <si>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</si>
  <si>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</si>
  <si>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</si>
  <si>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</si>
  <si>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</si>
  <si>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</si>
  <si>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</si>
  <si>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</si>
  <si>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</si>
  <si>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</si>
  <si>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</si>
  <si>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</si>
  <si>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</si>
  <si>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</si>
  <si>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</si>
  <si>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</si>
  <si>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</si>
  <si>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</si>
  <si>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</si>
  <si>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</si>
  <si>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</si>
  <si>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</si>
  <si>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</si>
  <si>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</si>
  <si>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</si>
  <si>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</si>
  <si>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</si>
  <si>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</si>
  <si>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</si>
  <si>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</si>
  <si>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</si>
  <si>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</si>
  <si>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</si>
  <si>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</si>
  <si>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</si>
  <si>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</si>
  <si>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</si>
  <si>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</si>
  <si>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</si>
  <si>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</si>
  <si>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</si>
  <si>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</si>
  <si>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</si>
  <si>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</si>
  <si>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</si>
  <si>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</si>
  <si>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</si>
  <si>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</si>
  <si>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</si>
  <si>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</si>
  <si>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</si>
  <si>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</si>
  <si>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</si>
  <si>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</si>
  <si>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</si>
  <si>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</si>
  <si>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</si>
  <si>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</si>
  <si>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</si>
  <si>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</si>
  <si>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</si>
  <si>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</si>
  <si>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</si>
  <si>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</si>
  <si>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</si>
  <si>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</si>
  <si>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</si>
  <si>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</si>
  <si>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</si>
  <si>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</si>
  <si>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</si>
  <si>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</si>
  <si>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</si>
  <si>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</si>
  <si>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</si>
  <si>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</si>
  <si>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</si>
  <si>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</si>
  <si>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</si>
  <si>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</si>
  <si>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</si>
  <si>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</si>
  <si>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</si>
  <si>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</si>
  <si>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</si>
  <si>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</si>
  <si>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</si>
  <si>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</si>
  <si>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</si>
  <si>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</si>
  <si>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</si>
  <si>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</si>
  <si>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</si>
  <si>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</si>
  <si>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</si>
  <si>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</si>
  <si>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</si>
  <si>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</si>
  <si>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</si>
  <si>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</si>
  <si>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</si>
  <si>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</si>
  <si>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</si>
  <si>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</si>
  <si>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</si>
  <si>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</si>
  <si>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</si>
  <si>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</si>
  <si>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</si>
  <si>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</si>
  <si>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</si>
  <si>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</si>
  <si>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</si>
  <si>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</si>
  <si>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</si>
  <si>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</si>
  <si>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</si>
  <si>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</si>
  <si>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</si>
  <si>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</si>
  <si>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</si>
  <si>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</si>
  <si>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</si>
  <si>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</si>
  <si>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</si>
  <si>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</si>
  <si>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</si>
  <si>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</si>
  <si>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</si>
  <si>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</si>
  <si>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</si>
  <si>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</si>
  <si>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</si>
  <si>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</si>
  <si>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</si>
  <si>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</si>
  <si>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</si>
  <si>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</si>
  <si>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</si>
  <si>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</si>
  <si>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</si>
  <si>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</si>
  <si>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</si>
  <si>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</si>
  <si>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</si>
  <si>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</si>
  <si>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</si>
  <si>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</si>
  <si>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</si>
  <si>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</si>
  <si>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</si>
  <si>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</si>
  <si>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</si>
  <si>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</si>
  <si>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</si>
  <si>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</si>
  <si>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</si>
  <si>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</si>
  <si>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</si>
  <si>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</si>
  <si>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</si>
  <si>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</si>
  <si>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</si>
  <si>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</si>
  <si>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</si>
  <si>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</si>
  <si>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</si>
  <si>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</si>
  <si>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</si>
  <si>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</si>
  <si>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</si>
  <si>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</si>
  <si>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</si>
  <si>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</si>
  <si>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</si>
  <si>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</si>
  <si>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</si>
  <si>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</si>
  <si>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</si>
  <si>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</si>
  <si>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</si>
  <si>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</si>
  <si>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</si>
  <si>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</si>
  <si>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</si>
  <si>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</si>
  <si>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</si>
  <si>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</si>
  <si>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</si>
  <si>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</si>
  <si>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</si>
  <si>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</si>
  <si>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</si>
  <si>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</si>
  <si>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</si>
  <si>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</si>
  <si>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</si>
  <si>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</si>
  <si>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</si>
  <si>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</si>
  <si>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</si>
  <si>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</si>
  <si>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</si>
  <si>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</si>
  <si>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</si>
  <si>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</si>
  <si>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</si>
  <si>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</si>
  <si>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</si>
  <si>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</si>
  <si>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</si>
  <si>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</si>
  <si>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</si>
  <si>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</si>
  <si>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</si>
  <si>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</si>
  <si>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</si>
  <si>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</si>
  <si>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</si>
  <si>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</si>
  <si>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</si>
  <si>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</si>
  <si>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</si>
  <si>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</si>
  <si>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</si>
  <si>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</si>
  <si>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</si>
  <si>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</si>
  <si>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</si>
  <si>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</si>
  <si>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</si>
  <si>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</si>
  <si>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</si>
  <si>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</si>
  <si>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</si>
  <si>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</si>
  <si>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</si>
  <si>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</si>
  <si>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</si>
  <si>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</si>
  <si>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</si>
  <si>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</si>
  <si>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</si>
  <si>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</si>
  <si>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</si>
  <si>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</si>
  <si>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</si>
  <si>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</si>
  <si>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</si>
  <si>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</si>
  <si>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</si>
  <si>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</si>
  <si>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</si>
  <si>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</si>
  <si>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</si>
  <si>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</si>
  <si>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</si>
  <si>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</si>
  <si>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</si>
  <si>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</si>
  <si>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</si>
  <si>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</si>
  <si>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</si>
  <si>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</si>
  <si>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</si>
  <si>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</si>
  <si>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</si>
  <si>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</si>
  <si>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</si>
  <si>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</si>
  <si>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</si>
  <si>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</si>
  <si>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</si>
  <si>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</si>
  <si>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</si>
  <si>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</si>
  <si>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</si>
  <si>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</si>
  <si>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</si>
  <si>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</si>
  <si>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</si>
  <si>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</si>
  <si>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</si>
  <si>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</si>
  <si>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</si>
  <si>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</si>
  <si>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</si>
  <si>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</si>
  <si>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</si>
  <si>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</si>
  <si>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</si>
  <si>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</si>
  <si>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</si>
  <si>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</si>
  <si>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</si>
  <si>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</si>
  <si>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</si>
  <si>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</si>
  <si>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</si>
  <si>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</si>
  <si>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</si>
  <si>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</si>
  <si>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</si>
  <si>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</si>
  <si>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</si>
  <si>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</si>
  <si>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</si>
  <si>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</si>
  <si>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</si>
  <si>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</si>
  <si>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</si>
  <si>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</si>
  <si>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</si>
  <si>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</si>
  <si>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</si>
  <si>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</si>
  <si>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</si>
  <si>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</si>
  <si>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</si>
  <si>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</si>
  <si>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</si>
  <si>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</si>
  <si>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</si>
  <si>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</si>
  <si>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</si>
  <si>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</si>
  <si>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</si>
  <si>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</si>
  <si>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</si>
  <si>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</si>
  <si>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</si>
  <si>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</si>
  <si>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</si>
  <si>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</si>
  <si>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</si>
  <si>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</si>
  <si>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</si>
  <si>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</si>
  <si>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</si>
  <si>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</si>
  <si>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</si>
  <si>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</si>
  <si>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</si>
  <si>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</si>
  <si>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</si>
  <si>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</si>
  <si>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</si>
  <si>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</si>
  <si>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</si>
  <si>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</si>
  <si>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</si>
  <si>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</si>
  <si>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</si>
  <si>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</si>
  <si>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</si>
  <si>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</si>
  <si>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</si>
  <si>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</si>
  <si>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</si>
  <si>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</si>
  <si>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</si>
  <si>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</si>
  <si>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</si>
  <si>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</si>
  <si>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</si>
  <si>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</si>
  <si>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</si>
  <si>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</si>
  <si>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</si>
  <si>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</si>
  <si>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</si>
  <si>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</si>
  <si>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</si>
  <si>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</si>
  <si>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</si>
  <si>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</si>
  <si>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</si>
  <si>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</si>
  <si>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</si>
  <si>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</si>
  <si>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</si>
  <si>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</si>
  <si>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</si>
  <si>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</si>
  <si>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</si>
  <si>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</si>
  <si>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</si>
  <si>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</si>
  <si>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</si>
  <si>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</si>
  <si>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</si>
  <si>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</si>
  <si>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</si>
  <si>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</si>
  <si>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</si>
  <si>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</si>
  <si>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</si>
  <si>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</si>
  <si>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</si>
  <si>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</si>
  <si>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</si>
  <si>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</si>
  <si>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</si>
  <si>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</si>
  <si>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</si>
  <si>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</si>
  <si>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</si>
  <si>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</si>
  <si>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</si>
  <si>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</si>
  <si>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</si>
  <si>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</si>
  <si>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</si>
  <si>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</si>
  <si>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</si>
  <si>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</si>
  <si>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</si>
  <si>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</si>
  <si>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</si>
  <si>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</si>
  <si>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</si>
  <si>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</si>
  <si>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</si>
  <si>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</si>
  <si>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</si>
  <si>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</si>
  <si>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</si>
  <si>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</si>
  <si>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</si>
  <si>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</si>
  <si>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</si>
  <si>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</si>
  <si>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</si>
  <si>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</si>
  <si>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</si>
  <si>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</si>
  <si>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</si>
  <si>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</si>
  <si>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</si>
  <si>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</si>
  <si>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</si>
  <si>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</si>
  <si>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</si>
  <si>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</si>
  <si>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</si>
  <si>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</si>
  <si>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</si>
  <si>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</si>
  <si>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</si>
  <si>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</si>
  <si>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</si>
  <si>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</si>
  <si>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</si>
  <si>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</si>
  <si>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</si>
  <si>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</si>
  <si>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</si>
  <si>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</si>
  <si>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</si>
  <si>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</si>
  <si>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</si>
  <si>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</si>
  <si>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</si>
  <si>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</si>
  <si>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</si>
  <si>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</si>
  <si>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</si>
  <si>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</si>
  <si>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</si>
  <si>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</si>
  <si>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</si>
  <si>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</si>
  <si>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</si>
  <si>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</si>
  <si>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</si>
  <si>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</si>
  <si>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</si>
  <si>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</si>
  <si>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</si>
  <si>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</si>
  <si>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</si>
  <si>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</si>
  <si>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</si>
  <si>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</si>
  <si>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</si>
  <si>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</si>
  <si>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</si>
  <si>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</si>
  <si>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</si>
  <si>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</si>
  <si>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</si>
  <si>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</si>
  <si>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</si>
  <si>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</si>
  <si>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</si>
  <si>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</si>
  <si>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</si>
  <si>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</si>
  <si>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</si>
  <si>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</si>
  <si>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</si>
  <si>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</si>
  <si>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</si>
  <si>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</si>
  <si>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</si>
  <si>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</si>
  <si>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</si>
  <si>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</si>
  <si>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</si>
  <si>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</si>
  <si>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</si>
  <si>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</si>
  <si>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</si>
  <si>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</si>
  <si>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</si>
  <si>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</si>
  <si>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</si>
  <si>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</si>
  <si>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</si>
  <si>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</si>
  <si>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</si>
  <si>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</si>
  <si>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</si>
  <si>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</si>
  <si>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</si>
  <si>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</si>
  <si>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</si>
  <si>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</si>
  <si>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</si>
  <si>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</si>
  <si>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</si>
  <si>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</si>
  <si>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</si>
  <si>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</si>
  <si>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</si>
  <si>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</si>
  <si>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</si>
  <si>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</si>
  <si>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</si>
  <si>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</si>
  <si>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</si>
  <si>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</si>
  <si>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</si>
  <si>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</si>
  <si>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</si>
  <si>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</si>
  <si>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</si>
  <si>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</si>
  <si>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</si>
  <si>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</si>
  <si>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</si>
  <si>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</si>
  <si>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</si>
  <si>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</si>
  <si>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</si>
  <si>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</si>
  <si>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</si>
  <si>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</si>
  <si>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</si>
  <si>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</si>
  <si>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</si>
  <si>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</si>
  <si>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</si>
  <si>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</si>
  <si>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</si>
  <si>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</si>
  <si>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</si>
  <si>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</si>
  <si>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</si>
  <si>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</si>
  <si>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</si>
  <si>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</si>
  <si>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</si>
  <si>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</si>
  <si>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</si>
  <si>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</si>
  <si>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</si>
  <si>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</si>
  <si>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</si>
  <si>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</si>
  <si>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</si>
  <si>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</si>
  <si>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</si>
  <si>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</si>
  <si>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</si>
  <si>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</si>
  <si>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</si>
  <si>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</si>
  <si>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</si>
  <si>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</si>
  <si>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</si>
  <si>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</si>
  <si>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</si>
  <si>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</si>
  <si>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</si>
  <si>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</si>
  <si>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</si>
  <si>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</si>
  <si>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</si>
  <si>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</si>
  <si>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</si>
  <si>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</si>
  <si>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</si>
  <si>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</si>
  <si>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</si>
  <si>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</si>
  <si>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</si>
  <si>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</si>
  <si>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</si>
  <si>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</si>
  <si>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</si>
  <si>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</si>
  <si>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</si>
  <si>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</si>
  <si>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</si>
  <si>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</si>
  <si>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</si>
  <si>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</si>
  <si>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</si>
  <si>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</si>
  <si>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</si>
  <si>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</si>
  <si>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</si>
  <si>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</si>
  <si>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</si>
  <si>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</si>
  <si>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</si>
  <si>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</si>
  <si>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</si>
  <si>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</si>
  <si>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</si>
  <si>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</si>
  <si>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</si>
  <si>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</si>
  <si>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</si>
  <si>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</si>
  <si>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</si>
  <si>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</si>
  <si>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</si>
  <si>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</si>
  <si>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</si>
  <si>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</si>
  <si>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</si>
  <si>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</si>
  <si>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</si>
  <si>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</si>
  <si>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</si>
  <si>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</si>
  <si>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</si>
  <si>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</si>
  <si>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</si>
  <si>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</si>
  <si>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</si>
  <si>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</si>
  <si>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</si>
  <si>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</si>
  <si>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</si>
  <si>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</si>
  <si>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</si>
  <si>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</si>
  <si>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</si>
  <si>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</si>
  <si>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</si>
  <si>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</si>
  <si>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</si>
  <si>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</si>
  <si>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</si>
  <si>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</si>
  <si>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</si>
  <si>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</si>
  <si>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</si>
  <si>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</si>
  <si>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</si>
  <si>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</si>
  <si>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</si>
  <si>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</si>
  <si>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</si>
  <si>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</si>
  <si>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</si>
  <si>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</si>
  <si>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</si>
  <si>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</si>
  <si>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</si>
  <si>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</si>
  <si>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</si>
  <si>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</si>
  <si>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</si>
  <si>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</si>
  <si>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</si>
  <si>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</si>
  <si>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</si>
  <si>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</si>
  <si>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</si>
  <si>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</si>
  <si>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</si>
  <si>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</si>
  <si>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</si>
  <si>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</si>
  <si>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</si>
  <si>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</si>
  <si>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</si>
  <si>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</si>
  <si>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</si>
  <si>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</si>
  <si>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</si>
  <si>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</si>
  <si>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</si>
  <si>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</si>
  <si>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</si>
  <si>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</si>
  <si>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</si>
  <si>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</si>
  <si>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</si>
  <si>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</si>
  <si>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</si>
  <si>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</si>
  <si>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</si>
  <si>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</si>
  <si>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</si>
  <si>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</si>
  <si>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</si>
  <si>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</si>
  <si>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</si>
  <si>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</si>
  <si>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</si>
  <si>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</si>
  <si>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</si>
  <si>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</si>
  <si>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</si>
  <si>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</si>
  <si>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</si>
  <si>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</si>
  <si>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</si>
  <si>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</si>
  <si>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</si>
  <si>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</si>
  <si>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</si>
  <si>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</si>
  <si>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</si>
  <si>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</si>
  <si>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</si>
  <si>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</si>
  <si>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</si>
  <si>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</si>
  <si>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</si>
  <si>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</si>
  <si>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</si>
  <si>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</si>
  <si>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</si>
  <si>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</si>
  <si>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</si>
  <si>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</si>
  <si>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</si>
  <si>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</si>
  <si>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</si>
  <si>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</si>
  <si>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</si>
  <si>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</si>
  <si>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</si>
  <si>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</si>
  <si>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</si>
  <si>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</si>
  <si>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</si>
  <si>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</si>
  <si>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</si>
  <si>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</si>
  <si>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</si>
  <si>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</si>
  <si>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</si>
  <si>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</si>
  <si>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</si>
  <si>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</si>
  <si>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</si>
  <si>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</si>
  <si>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</si>
  <si>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</si>
  <si>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</si>
  <si>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</si>
  <si>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</si>
  <si>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</si>
  <si>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</si>
  <si>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</si>
  <si>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</si>
  <si>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</si>
  <si>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</si>
  <si>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</si>
  <si>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</si>
  <si>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</si>
  <si>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</si>
  <si>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</si>
  <si>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</si>
  <si>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</si>
  <si>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</si>
  <si>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</si>
  <si>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</si>
  <si>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</si>
  <si>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</si>
  <si>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</si>
  <si>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</si>
  <si>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</si>
  <si>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</si>
  <si>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</si>
  <si>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</si>
  <si>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</si>
  <si>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</si>
  <si>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</si>
  <si>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</si>
  <si>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</si>
  <si>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</si>
  <si>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</si>
  <si>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</si>
  <si>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</si>
  <si>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</si>
  <si>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</si>
  <si>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</si>
  <si>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</si>
  <si>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</si>
  <si>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</si>
  <si>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</si>
  <si>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</si>
  <si>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</si>
  <si>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</si>
  <si>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</si>
  <si>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</si>
  <si>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</si>
  <si>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</si>
  <si>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</si>
  <si>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</si>
  <si>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</si>
  <si>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</si>
  <si>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</si>
  <si>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</si>
  <si>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</si>
  <si>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</si>
  <si>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</si>
  <si>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</si>
  <si>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</si>
  <si>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</si>
  <si>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</si>
  <si>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</si>
  <si>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</si>
  <si>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</si>
  <si>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</si>
  <si>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</si>
  <si>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</si>
  <si>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</si>
  <si>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</si>
  <si>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</si>
  <si>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</si>
  <si>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</si>
  <si>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</si>
  <si>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</si>
  <si>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</si>
  <si>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</si>
  <si>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</si>
  <si>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</si>
  <si>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</si>
  <si>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</si>
  <si>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</si>
  <si>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</si>
  <si>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</si>
  <si>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</si>
  <si>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</si>
  <si>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</si>
  <si>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</si>
  <si>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</si>
  <si>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</si>
  <si>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</si>
  <si>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</si>
  <si>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</si>
  <si>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</si>
  <si>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</si>
  <si>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</si>
  <si>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</si>
  <si>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</si>
  <si>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</si>
  <si>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</si>
  <si>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</si>
  <si>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</si>
  <si>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</si>
  <si>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</si>
  <si>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</si>
  <si>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</si>
  <si>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</si>
  <si>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</si>
  <si>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</si>
  <si>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</si>
  <si>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</si>
  <si>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</si>
  <si>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</si>
  <si>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</si>
  <si>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</si>
  <si>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</si>
  <si>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</si>
  <si>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</si>
  <si>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</si>
  <si>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</si>
  <si>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</si>
  <si>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</si>
  <si>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</si>
  <si>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</si>
  <si>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</si>
  <si>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</si>
  <si>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</si>
  <si>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</si>
  <si>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</si>
  <si>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</si>
  <si>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</si>
  <si>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</si>
  <si>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</si>
  <si>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</si>
  <si>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</si>
  <si>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</si>
  <si>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</si>
  <si>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</si>
  <si>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</si>
  <si>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</si>
  <si>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</si>
  <si>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</si>
  <si>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</si>
  <si>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</si>
  <si>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</si>
  <si>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</si>
  <si>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</si>
  <si>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</si>
  <si>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</si>
  <si>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</si>
  <si>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</si>
  <si>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</si>
  <si>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</si>
  <si>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</si>
  <si>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</si>
  <si>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</si>
  <si>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</si>
  <si>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</si>
  <si>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</si>
  <si>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</si>
  <si>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</si>
  <si>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</si>
  <si>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</si>
  <si>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</si>
  <si>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</si>
  <si>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</si>
  <si>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</si>
  <si>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</si>
  <si>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</si>
  <si>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</si>
  <si>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</si>
  <si>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</si>
  <si>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</si>
  <si>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</si>
  <si>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</si>
  <si>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</si>
  <si>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</si>
  <si>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</si>
  <si>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</si>
  <si>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</si>
  <si>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</si>
  <si>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</si>
  <si>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</si>
  <si>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</si>
  <si>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</si>
  <si>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</si>
  <si>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</si>
  <si>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</si>
  <si>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</si>
  <si>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</si>
  <si>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</si>
  <si>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</si>
  <si>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</si>
  <si>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</si>
  <si>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</si>
  <si>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</si>
  <si>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</si>
  <si>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</si>
  <si>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</si>
  <si>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</si>
  <si>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</si>
  <si>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</si>
  <si>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</si>
  <si>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</si>
  <si>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</si>
  <si>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</si>
  <si>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</si>
  <si>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</si>
  <si>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</si>
  <si>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</si>
  <si>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</si>
  <si>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</si>
  <si>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</si>
  <si>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</si>
  <si>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</si>
  <si>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</si>
  <si>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</si>
  <si>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</si>
  <si>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</si>
  <si>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</si>
  <si>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</si>
  <si>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</si>
  <si>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</si>
  <si>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</si>
  <si>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</si>
  <si>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</si>
  <si>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</si>
  <si>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</si>
  <si>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</si>
  <si>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</si>
  <si>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</si>
  <si>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</si>
  <si>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</si>
  <si>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</si>
  <si>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</si>
  <si>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</si>
  <si>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</si>
  <si>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</si>
  <si>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</si>
  <si>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</si>
  <si>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</si>
  <si>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</si>
  <si>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</si>
  <si>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</si>
  <si>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</si>
  <si>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</si>
  <si>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</si>
  <si>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</si>
  <si>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</si>
  <si>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</si>
  <si>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</si>
  <si>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</si>
  <si>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</si>
  <si>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</si>
  <si>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</si>
  <si>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</si>
  <si>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</si>
  <si>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</si>
  <si>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</si>
  <si>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</si>
  <si>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</si>
  <si>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</si>
  <si>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</si>
  <si>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</si>
  <si>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</si>
  <si>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</si>
  <si>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</si>
  <si>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</si>
  <si>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</si>
  <si>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</si>
  <si>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</si>
  <si>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</si>
  <si>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</si>
  <si>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</si>
  <si>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</si>
  <si>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</si>
  <si>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</si>
  <si>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</si>
  <si>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</si>
  <si>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</si>
  <si>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</si>
  <si>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</si>
  <si>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</si>
  <si>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</si>
  <si>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</si>
  <si>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</si>
  <si>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</si>
  <si>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</si>
  <si>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</si>
  <si>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</si>
  <si>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</si>
  <si>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</si>
  <si>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</si>
  <si>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</si>
  <si>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</si>
  <si>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</si>
  <si>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</si>
  <si>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</si>
  <si>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</si>
  <si>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</si>
  <si>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</si>
  <si>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</si>
  <si>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</si>
  <si>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</si>
  <si>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</si>
  <si>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</si>
  <si>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</si>
  <si>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</si>
  <si>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</si>
  <si>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</si>
  <si>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</si>
  <si>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</si>
  <si>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</si>
  <si>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</si>
  <si>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</si>
  <si>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</si>
  <si>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</si>
  <si>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</si>
  <si>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</si>
  <si>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</si>
  <si>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</si>
  <si>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</si>
  <si>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</si>
  <si>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</si>
  <si>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</si>
  <si>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</si>
  <si>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</si>
  <si>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</si>
  <si>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</si>
  <si>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</si>
  <si>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</si>
  <si>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</si>
  <si>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</si>
  <si>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</si>
  <si>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</si>
  <si>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</si>
  <si>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</si>
  <si>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</si>
  <si>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</si>
  <si>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</si>
  <si>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</si>
  <si>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</si>
  <si>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</si>
  <si>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</si>
  <si>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</si>
  <si>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</si>
  <si>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</si>
  <si>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</si>
  <si>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</si>
  <si>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</si>
  <si>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</si>
  <si>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</si>
  <si>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</si>
  <si>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</si>
  <si>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</si>
  <si>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</si>
  <si>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</si>
  <si>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</si>
  <si>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</si>
  <si>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</si>
  <si>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</si>
  <si>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</si>
  <si>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</si>
  <si>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</si>
  <si>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</si>
  <si>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</si>
  <si>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</si>
  <si>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</si>
  <si>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</si>
  <si>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</si>
  <si>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</si>
  <si>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</si>
  <si>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</si>
  <si>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</si>
  <si>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</si>
  <si>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</si>
  <si>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</si>
  <si>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</si>
  <si>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</si>
  <si>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</si>
  <si>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</si>
  <si>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</si>
  <si>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</si>
  <si>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</si>
  <si>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</si>
  <si>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</si>
  <si>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</si>
  <si>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</si>
  <si>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</si>
  <si>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</si>
  <si>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</si>
  <si>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</si>
  <si>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</si>
  <si>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</si>
  <si>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</si>
  <si>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</si>
  <si>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</si>
  <si>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</si>
  <si>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</si>
  <si>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</si>
  <si>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</si>
  <si>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</si>
  <si>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</si>
  <si>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</si>
  <si>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</si>
  <si>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</si>
  <si>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</si>
  <si>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</si>
  <si>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</si>
  <si>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</si>
  <si>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</si>
  <si>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</si>
  <si>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</si>
  <si>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</si>
  <si>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</si>
  <si>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</si>
  <si>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</si>
  <si>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</si>
  <si>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</si>
  <si>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</si>
  <si>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</si>
  <si>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</si>
  <si>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</si>
  <si>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</si>
  <si>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</si>
  <si>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</si>
  <si>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</si>
  <si>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</si>
  <si>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</si>
  <si>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</si>
  <si>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</si>
  <si>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</si>
  <si>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</si>
  <si>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</si>
  <si>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</si>
  <si>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</si>
  <si>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</si>
  <si>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</si>
  <si>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</si>
  <si>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</si>
  <si>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</si>
  <si>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</si>
  <si>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</si>
  <si>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</si>
  <si>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</si>
  <si>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</si>
  <si>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</si>
  <si>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</si>
  <si>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</si>
  <si>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</si>
  <si>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</si>
  <si>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</si>
  <si>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</si>
  <si>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</si>
  <si>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</si>
  <si>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</si>
  <si>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</si>
  <si>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</si>
  <si>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</si>
  <si>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</si>
  <si>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</si>
  <si>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</si>
  <si>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</si>
  <si>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</si>
  <si>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</si>
  <si>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</si>
  <si>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</si>
  <si>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</si>
  <si>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</si>
  <si>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</si>
  <si>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</si>
  <si>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</si>
  <si>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</si>
  <si>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</si>
  <si>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</si>
  <si>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</si>
  <si>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</si>
  <si>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</si>
  <si>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</si>
  <si>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</si>
  <si>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</si>
  <si>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</si>
  <si>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</si>
  <si>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</si>
  <si>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</si>
  <si>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</si>
  <si>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</si>
  <si>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</si>
  <si>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</si>
  <si>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</si>
  <si>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</si>
  <si>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</si>
  <si>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</si>
  <si>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</si>
  <si>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</si>
  <si>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</si>
  <si>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</si>
  <si>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</si>
  <si>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</si>
  <si>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</si>
  <si>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</si>
  <si>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</si>
  <si>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</si>
  <si>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</si>
  <si>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</si>
  <si>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</si>
  <si>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</si>
  <si>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</si>
  <si>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</si>
  <si>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</si>
  <si>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</si>
  <si>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</si>
  <si>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</si>
  <si>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</si>
  <si>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</si>
  <si>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</si>
  <si>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</si>
  <si>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</si>
  <si>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</si>
  <si>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</si>
  <si>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</si>
  <si>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</si>
  <si>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</si>
  <si>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</si>
  <si>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</si>
  <si>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</si>
  <si>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</si>
  <si>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</si>
  <si>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</si>
  <si>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</si>
  <si>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</si>
  <si>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</si>
  <si>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</si>
  <si>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</si>
  <si>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</si>
  <si>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</si>
  <si>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</si>
  <si>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</si>
  <si>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</si>
  <si>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</si>
  <si>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</si>
  <si>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</si>
  <si>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</si>
  <si>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</si>
  <si>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</si>
  <si>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</si>
  <si>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</si>
  <si>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</si>
  <si>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</si>
  <si>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</si>
  <si>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</si>
  <si>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</si>
  <si>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</si>
  <si>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</si>
  <si>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</si>
  <si>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</si>
  <si>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</si>
  <si>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</si>
  <si>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</si>
  <si>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</si>
  <si>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</si>
  <si>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</si>
  <si>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</si>
  <si>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</si>
  <si>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</si>
  <si>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</si>
  <si>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</si>
  <si>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</si>
  <si>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</si>
  <si>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</si>
  <si>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</si>
  <si>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</si>
  <si>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</si>
  <si>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</si>
  <si>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</si>
  <si>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</si>
  <si>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</si>
  <si>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</si>
  <si>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</si>
  <si>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</si>
  <si>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</si>
  <si>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</si>
  <si>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</si>
  <si>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</si>
  <si>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</si>
  <si>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</si>
  <si>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</si>
  <si>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</si>
  <si>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</si>
  <si>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</si>
  <si>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</si>
  <si>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</si>
  <si>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</si>
  <si>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</si>
  <si>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</si>
  <si>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</si>
  <si>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</si>
  <si>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</si>
  <si>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</si>
  <si>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</si>
  <si>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</si>
  <si>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</si>
  <si>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</si>
  <si>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</si>
  <si>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</si>
  <si>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</si>
  <si>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</si>
  <si>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</si>
  <si>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</si>
  <si>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</si>
  <si>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</si>
  <si>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</si>
  <si>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</si>
  <si>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</si>
  <si>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</si>
  <si>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</si>
  <si>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</si>
  <si>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</si>
  <si>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</si>
  <si>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</si>
  <si>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</si>
  <si>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</si>
  <si>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</si>
  <si>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</si>
  <si>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</si>
  <si>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</si>
  <si>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</si>
  <si>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</si>
  <si>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</si>
  <si>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</si>
  <si>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</si>
  <si>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</si>
  <si>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</si>
  <si>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</si>
  <si>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</si>
  <si>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</si>
  <si>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</si>
  <si>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</si>
  <si>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</si>
  <si>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</si>
  <si>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</si>
  <si>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</si>
  <si>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</si>
  <si>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</si>
  <si>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</si>
  <si>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</si>
  <si>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</si>
  <si>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</si>
  <si>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</si>
  <si>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</si>
  <si>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</si>
  <si>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</si>
  <si>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</si>
  <si>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</si>
  <si>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</si>
  <si>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</si>
  <si>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</si>
  <si>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</si>
  <si>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</si>
  <si>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</si>
  <si>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</si>
  <si>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</si>
  <si>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</si>
  <si>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</si>
  <si>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</si>
  <si>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</si>
  <si>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</si>
  <si>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</si>
  <si>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</si>
  <si>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</si>
  <si>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</si>
  <si>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</si>
  <si>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</si>
  <si>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</si>
  <si>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</si>
  <si>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</si>
  <si>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</si>
  <si>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</si>
  <si>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</si>
  <si>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</si>
  <si>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</si>
  <si>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</si>
  <si>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</si>
  <si>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</si>
  <si>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</si>
  <si>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</si>
  <si>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</si>
  <si>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</si>
  <si>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</si>
  <si>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</si>
  <si>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</si>
  <si>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</si>
  <si>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</si>
  <si>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</si>
  <si>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</si>
  <si>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</si>
  <si>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</si>
  <si>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</si>
  <si>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</si>
  <si>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</si>
  <si>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</si>
  <si>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</si>
  <si>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</si>
  <si>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</si>
  <si>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</si>
  <si>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</si>
  <si>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</si>
  <si>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</si>
  <si>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</si>
  <si>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</si>
  <si>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</si>
  <si>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</si>
  <si>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</si>
  <si>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</si>
  <si>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</si>
  <si>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</si>
  <si>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</si>
  <si>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</si>
  <si>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</si>
  <si>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</si>
  <si>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</si>
  <si>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</si>
  <si>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</si>
  <si>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</si>
  <si>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</si>
  <si>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</si>
  <si>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</si>
  <si>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</si>
  <si>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</si>
  <si>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</si>
  <si>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</si>
  <si>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</si>
  <si>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</si>
  <si>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</si>
  <si>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</si>
  <si>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</si>
  <si>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</si>
  <si>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</si>
  <si>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</si>
  <si>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</si>
  <si>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</si>
  <si>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</si>
  <si>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</si>
  <si>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</si>
  <si>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</si>
  <si>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</si>
  <si>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</si>
  <si>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</si>
  <si>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</si>
  <si>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</si>
  <si>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</si>
  <si>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</si>
  <si>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</si>
  <si>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</si>
  <si>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</si>
  <si>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</si>
  <si>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</si>
  <si>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</si>
  <si>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</si>
  <si>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</si>
  <si>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</si>
  <si>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</si>
  <si>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</si>
  <si>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</si>
  <si>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</si>
  <si>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</si>
  <si>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</si>
  <si>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</si>
  <si>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</si>
  <si>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</si>
  <si>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</si>
  <si>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</si>
  <si>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</si>
  <si>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</si>
  <si>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</si>
  <si>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</si>
  <si>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</si>
  <si>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</si>
  <si>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</si>
  <si>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</si>
  <si>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</si>
  <si>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</si>
  <si>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</si>
  <si>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</si>
  <si>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</si>
  <si>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</si>
  <si>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</si>
  <si>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</si>
  <si>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</si>
  <si>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</si>
  <si>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</si>
  <si>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</si>
  <si>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</si>
  <si>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</si>
  <si>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</si>
  <si>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</si>
  <si>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</si>
  <si>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</si>
  <si>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</si>
  <si>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</si>
  <si>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</si>
  <si>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</si>
  <si>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</si>
  <si>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</si>
  <si>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</si>
  <si>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</si>
  <si>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</si>
  <si>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</si>
  <si>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</si>
  <si>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</si>
  <si>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</si>
  <si>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</si>
  <si>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</si>
  <si>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</si>
  <si>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</si>
  <si>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</si>
  <si>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</si>
  <si>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</si>
  <si>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</si>
  <si>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</si>
  <si>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</si>
  <si>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</si>
  <si>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</si>
  <si>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</si>
  <si>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</si>
  <si>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</si>
  <si>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</si>
  <si>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</si>
  <si>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</si>
  <si>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</si>
  <si>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</si>
  <si>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</si>
  <si>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</si>
  <si>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</si>
  <si>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</si>
  <si>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</si>
  <si>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</si>
  <si>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</si>
  <si>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</si>
  <si>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</si>
  <si>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</si>
  <si>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</si>
  <si>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</si>
  <si>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</si>
  <si>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</si>
  <si>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</si>
  <si>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</si>
  <si>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</si>
  <si>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</si>
  <si>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</si>
  <si>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</si>
  <si>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</si>
  <si>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</si>
  <si>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</si>
  <si>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</si>
  <si>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</si>
  <si>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</si>
  <si>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</si>
  <si>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</si>
  <si>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</si>
  <si>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</si>
  <si>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</si>
  <si>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</si>
  <si>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</si>
  <si>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</si>
  <si>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</si>
  <si>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</si>
  <si>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</si>
  <si>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</si>
  <si>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</si>
  <si>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</si>
  <si>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</si>
  <si>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</si>
  <si>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</si>
  <si>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</si>
  <si>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</si>
  <si>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</si>
  <si>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</si>
  <si>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</si>
  <si>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</si>
  <si>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</si>
  <si>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</si>
  <si>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</si>
  <si>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</si>
  <si>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</si>
  <si>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</si>
  <si>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</si>
  <si>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</si>
  <si>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</si>
  <si>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</si>
  <si>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</si>
  <si>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</si>
  <si>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</si>
  <si>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</si>
  <si>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</si>
  <si>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</si>
  <si>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</si>
  <si>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</si>
  <si>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</si>
  <si>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</si>
  <si>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</si>
  <si>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</si>
  <si>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</si>
  <si>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</si>
  <si>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</si>
  <si>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</si>
  <si>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</si>
  <si>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</si>
  <si>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</si>
  <si>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</si>
  <si>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</si>
  <si>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</si>
  <si>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</si>
  <si>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</si>
  <si>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</si>
  <si>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</si>
  <si>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</si>
  <si>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</si>
  <si>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</si>
  <si>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</si>
  <si>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</si>
  <si>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</si>
  <si>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</si>
  <si>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</si>
  <si>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</si>
  <si>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</si>
  <si>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</si>
  <si>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</si>
  <si>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</si>
  <si>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</si>
  <si>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</si>
  <si>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</si>
  <si>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</si>
  <si>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</si>
  <si>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</si>
  <si>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</si>
  <si>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</si>
  <si>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</si>
  <si>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</si>
  <si>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</si>
  <si>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</si>
  <si>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</si>
  <si>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</si>
  <si>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</si>
  <si>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</si>
  <si>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</si>
  <si>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</si>
  <si>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</si>
  <si>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</si>
  <si>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</si>
  <si>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</si>
  <si>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</si>
  <si>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</si>
  <si>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</si>
  <si>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</si>
  <si>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</si>
  <si>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</si>
  <si>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</si>
  <si>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</si>
  <si>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</si>
  <si>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</si>
  <si>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</si>
  <si>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</si>
  <si>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</si>
  <si>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</si>
  <si>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</si>
  <si>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</si>
  <si>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</si>
  <si>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</si>
  <si>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</si>
  <si>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</si>
  <si>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</si>
  <si>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</si>
  <si>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</si>
  <si>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</si>
  <si>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</si>
  <si>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</si>
  <si>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</si>
  <si>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</si>
  <si>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</si>
  <si>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</si>
  <si>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</si>
  <si>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</si>
  <si>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</si>
  <si>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</si>
  <si>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</si>
  <si>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</si>
  <si>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</si>
  <si>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</si>
  <si>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</si>
  <si>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</si>
  <si>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</si>
  <si>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</si>
  <si>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</si>
  <si>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</si>
  <si>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</si>
  <si>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</si>
  <si>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</si>
  <si>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</si>
  <si>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</si>
  <si>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</si>
  <si>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</si>
  <si>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</si>
  <si>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</si>
  <si>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</si>
  <si>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</si>
  <si>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</si>
  <si>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</si>
  <si>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</si>
  <si>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</si>
  <si>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</si>
  <si>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</si>
  <si>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</si>
  <si>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</si>
  <si>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</si>
  <si>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</si>
  <si>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</si>
  <si>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</si>
  <si>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</si>
  <si>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</si>
  <si>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</si>
  <si>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</si>
  <si>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</si>
  <si>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</si>
  <si>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</si>
  <si>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</si>
  <si>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</si>
  <si>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</si>
  <si>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</si>
  <si>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</si>
  <si>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</si>
  <si>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</si>
  <si>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</si>
  <si>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</si>
  <si>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</si>
  <si>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</si>
  <si>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</si>
  <si>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</si>
  <si>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</si>
  <si>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</si>
  <si>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</si>
  <si>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</si>
  <si>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</si>
  <si>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</si>
  <si>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</si>
  <si>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</si>
  <si>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</si>
  <si>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</si>
  <si>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</si>
  <si>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</si>
  <si>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</si>
  <si>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</si>
  <si>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</si>
  <si>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</si>
  <si>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</si>
  <si>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</si>
  <si>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</si>
  <si>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</si>
  <si>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</si>
  <si>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</si>
  <si>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</si>
  <si>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</si>
  <si>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</si>
  <si>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</si>
  <si>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</si>
  <si>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</si>
  <si>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</si>
  <si>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</si>
  <si>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</si>
  <si>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</si>
  <si>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</si>
  <si>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</si>
  <si>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</si>
  <si>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</si>
  <si>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</si>
  <si>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</si>
  <si>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</si>
  <si>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</si>
  <si>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</si>
  <si>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</si>
  <si>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</si>
  <si>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</si>
  <si>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</si>
  <si>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</si>
  <si>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</si>
  <si>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</si>
  <si>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</si>
  <si>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</si>
  <si>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</si>
  <si>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</si>
  <si>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</si>
  <si>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</si>
  <si>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</si>
  <si>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</si>
  <si>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</si>
  <si>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</si>
  <si>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</si>
  <si>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</si>
  <si>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</si>
  <si>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</si>
  <si>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</si>
  <si>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</si>
  <si>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</si>
  <si>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</si>
  <si>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</si>
  <si>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</si>
  <si>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</si>
  <si>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</si>
  <si>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</si>
  <si>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</si>
  <si>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</si>
  <si>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</si>
  <si>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</si>
  <si>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</si>
  <si>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</si>
  <si>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</si>
  <si>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</si>
  <si>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</si>
  <si>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</si>
  <si>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</si>
  <si>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</si>
  <si>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</si>
  <si>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</si>
  <si>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</si>
  <si>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</si>
  <si>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</si>
  <si>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</si>
  <si>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</si>
  <si>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</si>
  <si>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</si>
  <si>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</si>
  <si>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</si>
  <si>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</si>
  <si>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</si>
  <si>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</si>
  <si>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</si>
  <si>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</si>
  <si>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</si>
  <si>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</si>
  <si>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</si>
  <si>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</si>
  <si>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</si>
  <si>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</si>
  <si>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</si>
  <si>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</si>
  <si>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</si>
  <si>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</si>
  <si>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</si>
  <si>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</si>
  <si>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</si>
  <si>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</si>
  <si>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</si>
  <si>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</si>
  <si>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</si>
  <si>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</si>
  <si>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</si>
  <si>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</si>
  <si>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</si>
  <si>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</si>
  <si>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</si>
  <si>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</si>
  <si>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</si>
  <si>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</si>
  <si>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</si>
  <si>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</si>
  <si>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</si>
  <si>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</si>
  <si>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</si>
  <si>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</si>
  <si>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</si>
  <si>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</si>
  <si>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</si>
  <si>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</si>
  <si>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</si>
  <si>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</si>
  <si>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</si>
  <si>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</si>
  <si>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</si>
  <si>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</si>
  <si>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</si>
  <si>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</si>
  <si>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</si>
  <si>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</si>
  <si>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</si>
  <si>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</si>
  <si>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</si>
  <si>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</si>
  <si>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</si>
  <si>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</si>
  <si>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</si>
  <si>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</si>
  <si>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</si>
  <si>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</si>
  <si>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</si>
  <si>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</si>
  <si>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</si>
  <si>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</si>
  <si>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</si>
  <si>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</si>
  <si>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</si>
  <si>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</si>
  <si>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</si>
  <si>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</si>
  <si>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</si>
  <si>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</si>
  <si>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</si>
  <si>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</si>
  <si>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</si>
  <si>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</si>
  <si>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</si>
  <si>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</si>
  <si>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</si>
  <si>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</si>
  <si>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</si>
  <si>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</si>
  <si>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</si>
  <si>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</si>
  <si>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</si>
  <si>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</si>
  <si>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</si>
  <si>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</si>
  <si>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</si>
  <si>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</si>
  <si>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</si>
  <si>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</si>
  <si>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</si>
  <si>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</si>
  <si>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</si>
  <si>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</si>
  <si>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</si>
  <si>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</si>
  <si>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</si>
  <si>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</si>
  <si>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</si>
  <si>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</si>
  <si>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</si>
  <si>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</si>
  <si>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</si>
  <si>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</si>
  <si>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</si>
  <si>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</si>
  <si>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</si>
  <si>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</si>
  <si>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</si>
  <si>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</si>
  <si>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</si>
  <si>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</si>
  <si>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</si>
  <si>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</si>
  <si>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</si>
  <si>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</si>
  <si>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</si>
  <si>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</si>
  <si>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</si>
  <si>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</si>
  <si>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</si>
  <si>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</si>
  <si>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</si>
  <si>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</si>
  <si>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</si>
  <si>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</si>
  <si>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</si>
  <si>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</si>
  <si>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</si>
  <si>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</si>
  <si>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</si>
  <si>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</si>
  <si>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</si>
  <si>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</si>
  <si>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</si>
  <si>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</si>
  <si>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</si>
  <si>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</si>
  <si>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</si>
  <si>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</si>
  <si>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</si>
  <si>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</si>
  <si>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</si>
  <si>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</si>
  <si>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</si>
  <si>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</si>
  <si>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</si>
  <si>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</si>
  <si>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</si>
  <si>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</si>
  <si>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</si>
  <si>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</si>
  <si>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</si>
  <si>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</si>
  <si>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</si>
  <si>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</si>
  <si>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</si>
  <si>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</si>
  <si>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</si>
  <si>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</si>
  <si>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</si>
  <si>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</si>
  <si>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</si>
  <si>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</si>
  <si>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</si>
  <si>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</si>
  <si>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</si>
  <si>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</si>
  <si>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</si>
  <si>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</si>
  <si>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</si>
  <si>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</si>
  <si>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</si>
  <si>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</si>
  <si>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</si>
  <si>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</si>
  <si>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</si>
  <si>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</si>
  <si>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</si>
  <si>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</si>
  <si>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</si>
  <si>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</si>
  <si>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</si>
  <si>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</si>
  <si>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</si>
  <si>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</si>
  <si>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</si>
  <si>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</si>
  <si>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</si>
  <si>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</si>
  <si>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</si>
  <si>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</si>
  <si>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</si>
  <si>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</si>
  <si>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</si>
  <si>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</si>
  <si>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</si>
  <si>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</si>
  <si>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</si>
  <si>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</si>
  <si>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</si>
  <si>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</si>
  <si>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</si>
  <si>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</si>
  <si>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</si>
  <si>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</si>
  <si>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</si>
  <si>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</si>
  <si>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</si>
  <si>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</si>
  <si>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</si>
  <si>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</si>
  <si>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</si>
  <si>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</si>
  <si>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</si>
  <si>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</si>
  <si>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</si>
  <si>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</si>
  <si>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</si>
  <si>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</si>
  <si>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</si>
  <si>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</si>
  <si>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</si>
  <si>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</si>
  <si>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</si>
  <si>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</si>
  <si>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</si>
  <si>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</si>
  <si>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</si>
  <si>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</si>
  <si>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</si>
  <si>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</si>
  <si>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</si>
  <si>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</si>
  <si>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</si>
  <si>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</si>
  <si>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</si>
  <si>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</si>
  <si>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</si>
  <si>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</si>
  <si>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</si>
  <si>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</si>
  <si>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</si>
  <si>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</si>
  <si>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</si>
  <si>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</si>
  <si>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</si>
  <si>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</si>
  <si>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</si>
  <si>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</si>
  <si>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</si>
  <si>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</si>
  <si>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</si>
  <si>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</si>
  <si>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</si>
  <si>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</si>
  <si>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</si>
  <si>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</si>
  <si>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</si>
  <si>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</si>
  <si>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</si>
  <si>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</si>
  <si>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</si>
  <si>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</si>
  <si>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</si>
  <si>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</si>
  <si>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</si>
  <si>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</si>
  <si>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</si>
  <si>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</si>
  <si>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</si>
  <si>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</si>
  <si>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</si>
  <si>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</si>
  <si>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</si>
  <si>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</si>
  <si>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</si>
  <si>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</si>
  <si>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</si>
  <si>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</si>
  <si>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</si>
  <si>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</si>
  <si>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</si>
  <si>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</si>
  <si>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</si>
  <si>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</si>
  <si>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</si>
  <si>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</si>
  <si>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</si>
  <si>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</si>
  <si>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</si>
  <si>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</si>
  <si>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</si>
  <si>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</si>
  <si>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</si>
  <si>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</si>
  <si>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</si>
  <si>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</si>
  <si>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</si>
  <si>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</si>
  <si>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</si>
  <si>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</si>
  <si>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</si>
  <si>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</si>
  <si>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</si>
  <si>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</si>
  <si>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</si>
  <si>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</si>
  <si>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</si>
  <si>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</si>
  <si>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</si>
  <si>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</si>
  <si>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</si>
  <si>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</si>
  <si>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</si>
  <si>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</si>
  <si>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</si>
  <si>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</si>
  <si>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</si>
  <si>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</si>
  <si>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</si>
  <si>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</si>
  <si>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</si>
  <si>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</si>
  <si>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</si>
  <si>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</si>
  <si>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</si>
  <si>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</si>
  <si>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</si>
  <si>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</si>
  <si>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</si>
  <si>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</si>
  <si>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</si>
  <si>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</si>
  <si>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</si>
  <si>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</si>
  <si>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</si>
  <si>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</si>
  <si>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</si>
  <si>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</si>
  <si>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</si>
  <si>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</si>
  <si>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</si>
  <si>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</si>
  <si>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</si>
  <si>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</si>
  <si>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</si>
  <si>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</si>
  <si>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</si>
  <si>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</si>
  <si>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</si>
  <si>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</si>
  <si>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</si>
  <si>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</si>
  <si>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</si>
  <si>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</si>
  <si>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</si>
  <si>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</si>
  <si>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</si>
  <si>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</si>
  <si>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</si>
  <si>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</si>
  <si>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</si>
  <si>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</si>
  <si>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</si>
  <si>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</si>
  <si>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</si>
  <si>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</si>
  <si>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</si>
  <si>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</si>
  <si>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</si>
  <si>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</si>
  <si>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</si>
  <si>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</si>
  <si>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</si>
  <si>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</si>
  <si>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</si>
  <si>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</si>
  <si>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</si>
  <si>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</si>
  <si>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</si>
  <si>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</si>
  <si>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</si>
  <si>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</si>
  <si>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</si>
  <si>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</si>
  <si>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</si>
  <si>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</si>
  <si>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</si>
  <si>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</si>
  <si>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</si>
  <si>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</si>
  <si>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</si>
  <si>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</si>
  <si>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</si>
  <si>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</si>
  <si>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</si>
  <si>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</si>
  <si>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</si>
  <si>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</si>
  <si>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</si>
  <si>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</si>
  <si>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</si>
  <si>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</si>
  <si>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</si>
  <si>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</si>
  <si>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</si>
  <si>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</si>
  <si>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</si>
  <si>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</si>
  <si>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</si>
  <si>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</si>
  <si>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</si>
  <si>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</si>
  <si>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</si>
  <si>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</si>
  <si>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</si>
  <si>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</si>
  <si>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</si>
  <si>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</si>
  <si>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</si>
  <si>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</si>
  <si>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</si>
  <si>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</si>
  <si>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</si>
  <si>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</si>
  <si>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</si>
  <si>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</si>
  <si>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</si>
  <si>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</si>
  <si>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</si>
  <si>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</si>
  <si>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</si>
  <si>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</si>
  <si>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</si>
  <si>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</si>
  <si>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</si>
  <si>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</si>
  <si>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</si>
  <si>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</si>
  <si>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</si>
  <si>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</si>
  <si>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</si>
  <si>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</si>
  <si>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</si>
  <si>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</si>
  <si>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</si>
  <si>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</si>
  <si>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</si>
  <si>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</si>
  <si>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</si>
  <si>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</si>
  <si>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</si>
  <si>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</si>
  <si>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</si>
  <si>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</si>
  <si>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</si>
  <si>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</si>
  <si>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</si>
  <si>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</si>
  <si>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</si>
  <si>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</si>
  <si>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</si>
  <si>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</si>
  <si>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</si>
  <si>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</si>
  <si>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</si>
  <si>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</si>
  <si>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</si>
  <si>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</si>
  <si>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</si>
  <si>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</si>
  <si>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</si>
  <si>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</si>
  <si>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</si>
  <si>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</si>
  <si>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</si>
  <si>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</si>
  <si>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</si>
  <si>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</si>
  <si>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</si>
  <si>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</si>
  <si>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</si>
  <si>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</si>
  <si>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</si>
  <si>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</si>
  <si>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</si>
  <si>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</si>
  <si>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</si>
  <si>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</si>
  <si>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</si>
  <si>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</si>
  <si>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</si>
  <si>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</si>
  <si>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</si>
  <si>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</si>
  <si>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</si>
  <si>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</si>
  <si>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</si>
  <si>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</si>
  <si>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</si>
  <si>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</si>
  <si>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</si>
  <si>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</si>
  <si>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</si>
  <si>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</si>
  <si>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</si>
  <si>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</si>
  <si>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</si>
  <si>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</si>
  <si>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</si>
  <si>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</si>
  <si>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</si>
  <si>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</si>
  <si>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</si>
  <si>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</si>
  <si>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</si>
  <si>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</si>
  <si>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</si>
  <si>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</si>
  <si>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</si>
  <si>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</si>
  <si>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</si>
  <si>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</si>
  <si>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</si>
  <si>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</si>
  <si>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</si>
  <si>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</si>
  <si>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</si>
  <si>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</si>
  <si>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</si>
  <si>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</si>
  <si>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</si>
  <si>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</si>
  <si>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</si>
  <si>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</si>
  <si>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</si>
  <si>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</si>
  <si>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</si>
  <si>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</si>
  <si>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</si>
  <si>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</si>
  <si>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</si>
  <si>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</si>
  <si>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</si>
  <si>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</si>
  <si>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</si>
  <si>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</si>
  <si>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</si>
  <si>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</si>
  <si>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</si>
  <si>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</si>
  <si>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</si>
  <si>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</si>
  <si>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</si>
  <si>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</si>
  <si>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</si>
  <si>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</si>
  <si>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</si>
  <si>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</si>
  <si>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</si>
  <si>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</si>
  <si>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</si>
  <si>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</si>
  <si>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</si>
  <si>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</si>
  <si>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</si>
  <si>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</si>
  <si>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</si>
  <si>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</si>
  <si>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</si>
  <si>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</si>
  <si>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</si>
  <si>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</si>
  <si>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</si>
  <si>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</si>
  <si>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</si>
  <si>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</si>
  <si>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</si>
  <si>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</si>
  <si>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</si>
  <si>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</si>
  <si>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</si>
  <si>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</si>
  <si>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</si>
  <si>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</si>
  <si>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</si>
  <si>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</si>
  <si>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</si>
  <si>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</si>
  <si>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</si>
  <si>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</si>
  <si>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</si>
  <si>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</si>
  <si>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</si>
  <si>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</si>
  <si>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</si>
  <si>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</si>
  <si>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</si>
  <si>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</si>
  <si>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</si>
  <si>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</si>
  <si>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</si>
  <si>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</si>
  <si>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</si>
  <si>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</si>
  <si>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</si>
  <si>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</si>
  <si>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</si>
  <si>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</si>
  <si>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</si>
  <si>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</si>
  <si>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</si>
  <si>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</si>
  <si>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</si>
  <si>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</si>
  <si>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</si>
  <si>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</si>
  <si>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</si>
  <si>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</si>
  <si>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</si>
  <si>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</si>
  <si>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</si>
  <si>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</si>
  <si>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</si>
  <si>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</si>
  <si>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</si>
  <si>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</si>
  <si>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</si>
  <si>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</si>
  <si>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</si>
  <si>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</si>
  <si>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</si>
  <si>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</si>
  <si>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</si>
  <si>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</si>
  <si>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</si>
  <si>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</si>
  <si>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</si>
  <si>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</si>
  <si>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</si>
  <si>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</si>
  <si>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</si>
  <si>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</si>
  <si>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</si>
  <si>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</si>
  <si>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</si>
  <si>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</si>
  <si>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</si>
  <si>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</si>
  <si>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</si>
  <si>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</si>
  <si>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</si>
  <si>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</si>
  <si>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</si>
  <si>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</si>
  <si>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</si>
  <si>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</si>
  <si>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</si>
  <si>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</si>
  <si>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</si>
  <si>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</si>
  <si>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</si>
  <si>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</si>
  <si>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</si>
  <si>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</si>
  <si>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</si>
  <si>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</si>
  <si>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</si>
  <si>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</si>
  <si>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</si>
  <si>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</si>
  <si>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</si>
  <si>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</si>
  <si>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</si>
  <si>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</si>
  <si>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</si>
  <si>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</si>
  <si>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</si>
  <si>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</si>
  <si>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</si>
  <si>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</si>
  <si>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</si>
  <si>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</si>
  <si>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</si>
  <si>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</si>
  <si>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</si>
  <si>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</si>
  <si>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</si>
  <si>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</si>
  <si>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</si>
  <si>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</si>
  <si>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</si>
  <si>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</si>
  <si>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</si>
  <si>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</si>
  <si>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</si>
  <si>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</si>
  <si>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</si>
  <si>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</si>
  <si>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</si>
  <si>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</si>
  <si>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</si>
  <si>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</si>
  <si>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</si>
  <si>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</si>
  <si>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</si>
  <si>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</si>
  <si>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</si>
  <si>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</si>
  <si>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</si>
  <si>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</si>
  <si>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</si>
  <si>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</si>
  <si>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</si>
  <si>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</si>
  <si>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</si>
  <si>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</si>
  <si>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</si>
  <si>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</si>
  <si>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</si>
  <si>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</si>
  <si>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</si>
  <si>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</si>
  <si>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</si>
  <si>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</si>
  <si>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</si>
  <si>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</si>
  <si>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</si>
  <si>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</si>
  <si>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</si>
  <si>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</si>
  <si>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</si>
  <si>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</si>
  <si>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</si>
  <si>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</si>
  <si>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</si>
  <si>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</si>
  <si>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</si>
  <si>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</si>
  <si>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</si>
  <si>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</si>
  <si>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</si>
  <si>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</si>
  <si>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</si>
  <si>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</si>
  <si>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</si>
  <si>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</si>
  <si>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</si>
  <si>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</si>
  <si>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</si>
  <si>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</si>
  <si>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</si>
  <si>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</si>
  <si>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</si>
  <si>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</si>
  <si>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</si>
  <si>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</si>
  <si>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</si>
  <si>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</si>
  <si>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</si>
  <si>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</si>
  <si>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</si>
  <si>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</si>
  <si>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</si>
  <si>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</si>
  <si>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</si>
  <si>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</si>
  <si>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</si>
  <si>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</si>
  <si>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</si>
  <si>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</si>
  <si>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</si>
  <si>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</si>
  <si>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</si>
  <si>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</si>
  <si>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</si>
  <si>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</si>
  <si>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</si>
  <si>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</si>
  <si>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</si>
  <si>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</si>
  <si>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</si>
  <si>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</si>
  <si>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</si>
  <si>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</si>
  <si>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</si>
  <si>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</si>
  <si>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</si>
  <si>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</si>
  <si>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</si>
  <si>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</si>
  <si>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</si>
  <si>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</si>
  <si>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</si>
  <si>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</si>
  <si>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</si>
  <si>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</si>
  <si>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</si>
  <si>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</si>
  <si>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</si>
  <si>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</si>
  <si>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</si>
  <si>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</si>
  <si>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</si>
  <si>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</si>
  <si>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</si>
  <si>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</si>
  <si>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</si>
  <si>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</si>
  <si>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</si>
  <si>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</si>
  <si>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</si>
  <si>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</si>
  <si>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</si>
  <si>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</si>
  <si>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</si>
  <si>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</si>
  <si>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</si>
  <si>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</si>
  <si>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</si>
  <si>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</si>
  <si>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</si>
  <si>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</si>
  <si>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</si>
  <si>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</si>
  <si>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</si>
  <si>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</si>
  <si>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</si>
  <si>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</si>
  <si>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</si>
  <si>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</si>
  <si>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</si>
  <si>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</si>
  <si>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</si>
  <si>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</si>
  <si>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</si>
  <si>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</si>
  <si>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</si>
  <si>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</si>
  <si>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</si>
  <si>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</si>
  <si>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</si>
  <si>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</si>
  <si>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</si>
  <si>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</si>
  <si>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</si>
  <si>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</si>
  <si>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</si>
  <si>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</si>
  <si>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</si>
  <si>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</si>
  <si>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</si>
  <si>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</si>
  <si>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</si>
  <si>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</si>
  <si>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</si>
  <si>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</si>
  <si>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</si>
  <si>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</si>
  <si>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</si>
  <si>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</si>
  <si>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</si>
  <si>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</si>
  <si>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</si>
  <si>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</si>
  <si>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</si>
  <si>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</si>
  <si>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</si>
  <si>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</si>
  <si>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</si>
  <si>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</si>
  <si>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</si>
  <si>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</si>
  <si>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</si>
  <si>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</si>
  <si>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</si>
  <si>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</si>
  <si>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</si>
  <si>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</si>
  <si>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</si>
  <si>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</si>
  <si>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</si>
  <si>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</si>
  <si>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</si>
  <si>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</si>
  <si>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</si>
  <si>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</si>
  <si>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</si>
  <si>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</si>
  <si>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</si>
  <si>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</si>
  <si>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</si>
  <si>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</si>
  <si>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</si>
  <si>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</si>
  <si>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</si>
  <si>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</si>
  <si>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</si>
  <si>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</si>
  <si>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</si>
  <si>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</si>
  <si>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</si>
  <si>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</si>
  <si>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</si>
  <si>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</si>
  <si>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</si>
  <si>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</si>
  <si>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</si>
  <si>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</si>
  <si>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</si>
  <si>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</si>
  <si>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</si>
  <si>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</si>
  <si>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</si>
  <si>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</si>
  <si>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</si>
  <si>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</si>
  <si>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</si>
  <si>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</si>
  <si>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</si>
  <si>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</si>
  <si>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</si>
  <si>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</si>
  <si>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</si>
  <si>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</si>
  <si>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</si>
  <si>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</si>
  <si>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</si>
  <si>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</si>
  <si>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</si>
  <si>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</si>
  <si>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</si>
  <si>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</si>
  <si>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</si>
  <si>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</si>
  <si>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</si>
  <si>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</si>
  <si>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</si>
  <si>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</si>
  <si>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</si>
  <si>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</si>
  <si>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</si>
  <si>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</si>
  <si>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</si>
  <si>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</si>
  <si>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</si>
  <si>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</si>
  <si>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</si>
  <si>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</si>
  <si>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</si>
  <si>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</si>
  <si>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</si>
  <si>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</si>
  <si>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</si>
  <si>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</si>
  <si>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</si>
  <si>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</si>
  <si>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</si>
  <si>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</si>
  <si>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</si>
  <si>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</si>
  <si>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</si>
  <si>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</si>
  <si>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</si>
  <si>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</si>
  <si>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</si>
  <si>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</si>
  <si>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</si>
  <si>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</si>
  <si>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</si>
  <si>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</si>
  <si>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</si>
  <si>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</si>
  <si>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</si>
  <si>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</si>
  <si>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</si>
  <si>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</si>
  <si>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</si>
  <si>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</si>
  <si>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</si>
  <si>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</si>
  <si>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</si>
  <si>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</si>
  <si>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</si>
  <si>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</si>
  <si>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</si>
  <si>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</si>
  <si>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</si>
  <si>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</si>
  <si>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</si>
  <si>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</si>
  <si>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</si>
  <si>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</si>
  <si>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</si>
  <si>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</si>
  <si>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</si>
  <si>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</si>
  <si>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</si>
  <si>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</si>
  <si>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</si>
  <si>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</si>
  <si>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</si>
  <si>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</si>
  <si>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</si>
  <si>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</si>
  <si>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</si>
  <si>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</si>
  <si>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</si>
  <si>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</si>
  <si>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</si>
  <si>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</si>
  <si>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</si>
  <si>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</si>
  <si>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</si>
  <si>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</si>
  <si>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</si>
  <si>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</si>
  <si>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</si>
  <si>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</si>
  <si>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</si>
  <si>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</si>
  <si>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</si>
  <si>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</si>
  <si>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</si>
  <si>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</si>
  <si>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</si>
  <si>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</si>
  <si>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</si>
  <si>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</si>
  <si>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</si>
  <si>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</si>
  <si>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</si>
  <si>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</si>
  <si>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</si>
  <si>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</si>
  <si>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</si>
  <si>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</si>
  <si>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</si>
  <si>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</si>
  <si>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</si>
  <si>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</si>
  <si>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</si>
  <si>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</si>
  <si>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</si>
  <si>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</si>
  <si>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</si>
  <si>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</si>
  <si>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</si>
  <si>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</si>
  <si>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</si>
  <si>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</si>
  <si>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</si>
  <si>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</si>
  <si>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</si>
  <si>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</si>
  <si>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</si>
  <si>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</si>
  <si>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</si>
  <si>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</si>
  <si>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</si>
  <si>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</si>
  <si>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</si>
  <si>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</si>
  <si>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</si>
  <si>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</si>
  <si>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</si>
  <si>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</si>
  <si>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</si>
  <si>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</si>
  <si>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</si>
  <si>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</si>
  <si>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</si>
  <si>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</si>
  <si>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</si>
  <si>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</si>
  <si>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</si>
  <si>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</si>
  <si>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</si>
  <si>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</si>
  <si>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</si>
  <si>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</si>
  <si>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</si>
  <si>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</si>
  <si>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</si>
  <si>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</si>
  <si>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</si>
  <si>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</si>
  <si>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</si>
  <si>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</si>
  <si>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</si>
  <si>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</si>
  <si>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</si>
  <si>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</si>
  <si>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</si>
  <si>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</si>
  <si>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</si>
  <si>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</si>
  <si>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</si>
  <si>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</si>
  <si>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</si>
  <si>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</si>
  <si>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</si>
  <si>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</si>
  <si>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</si>
  <si>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</si>
  <si>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</si>
  <si>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</si>
  <si>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</si>
  <si>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</si>
  <si>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</si>
  <si>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</si>
  <si>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</si>
  <si>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</si>
  <si>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</si>
  <si>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</si>
  <si>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</si>
  <si>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</si>
  <si>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</si>
  <si>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</si>
  <si>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</si>
  <si>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</si>
  <si>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</si>
  <si>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</si>
  <si>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</si>
  <si>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</si>
  <si>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</si>
  <si>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</si>
  <si>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</si>
  <si>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</si>
  <si>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</si>
  <si>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</si>
  <si>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</si>
  <si>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</si>
  <si>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</si>
  <si>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</si>
  <si>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</si>
  <si>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</si>
  <si>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</si>
  <si>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</si>
  <si>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</si>
  <si>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</si>
  <si>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</si>
  <si>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</si>
  <si>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</si>
  <si>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</si>
  <si>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</si>
  <si>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</si>
  <si>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</si>
  <si>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</si>
  <si>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</si>
  <si>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</si>
  <si>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</si>
  <si>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</si>
  <si>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</si>
  <si>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</si>
  <si>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</si>
  <si>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</si>
  <si>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</si>
  <si>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</si>
  <si>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</si>
  <si>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</si>
  <si>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</si>
  <si>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</si>
  <si>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</si>
  <si>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</si>
  <si>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</si>
  <si>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</si>
  <si>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</si>
  <si>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</si>
  <si>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</si>
  <si>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</si>
  <si>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</si>
  <si>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</si>
  <si>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</si>
  <si>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</si>
  <si>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</si>
  <si>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</si>
  <si>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</si>
  <si>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</si>
  <si>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</si>
  <si>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</si>
  <si>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</si>
  <si>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</si>
  <si>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</si>
  <si>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</si>
  <si>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</si>
  <si>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</si>
  <si>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</si>
  <si>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</si>
  <si>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</si>
  <si>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</si>
  <si>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</si>
  <si>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</si>
  <si>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</si>
  <si>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</si>
  <si>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</si>
  <si>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</si>
  <si>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</si>
  <si>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</si>
  <si>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</si>
  <si>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</si>
  <si>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</si>
  <si>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</si>
  <si>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</si>
  <si>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</si>
  <si>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</si>
  <si>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</si>
  <si>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</si>
  <si>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</si>
  <si>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</si>
  <si>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</si>
  <si>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</si>
  <si>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</si>
  <si>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</si>
  <si>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</si>
  <si>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</si>
  <si>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</si>
  <si>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</si>
  <si>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</si>
  <si>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</si>
  <si>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</si>
  <si>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</si>
  <si>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</si>
  <si>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</si>
  <si>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</si>
  <si>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</si>
  <si>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</si>
  <si>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</si>
  <si>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</si>
  <si>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</si>
  <si>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</si>
  <si>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</si>
  <si>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</si>
  <si>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</si>
  <si>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</si>
  <si>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</si>
  <si>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</si>
  <si>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</si>
  <si>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</si>
  <si>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</si>
  <si>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</si>
  <si>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</si>
  <si>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</si>
  <si>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</si>
  <si>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</si>
  <si>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</si>
  <si>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</si>
  <si>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</si>
  <si>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</si>
  <si>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</si>
  <si>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</si>
  <si>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</si>
  <si>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</si>
  <si>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</si>
  <si>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</si>
  <si>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</si>
  <si>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</si>
  <si>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</si>
  <si>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</si>
  <si>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</si>
  <si>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</si>
  <si>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</si>
  <si>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</si>
  <si>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</si>
  <si>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</si>
  <si>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</si>
  <si>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</si>
  <si>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</si>
  <si>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</si>
  <si>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</si>
  <si>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</si>
  <si>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</si>
  <si>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</si>
  <si>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</si>
  <si>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</si>
  <si>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</si>
  <si>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</si>
  <si>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</si>
  <si>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</si>
  <si>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</si>
  <si>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</si>
  <si>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</si>
  <si>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</si>
  <si>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</si>
  <si>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</si>
  <si>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</si>
  <si>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</si>
  <si>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</si>
  <si>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</si>
  <si>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</si>
  <si>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</si>
  <si>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</si>
  <si>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</si>
  <si>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</si>
  <si>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</si>
  <si>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</si>
  <si>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</si>
  <si>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</si>
  <si>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</si>
  <si>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</si>
  <si>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</si>
  <si>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</si>
  <si>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</si>
  <si>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</si>
  <si>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</si>
  <si>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</si>
  <si>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</si>
  <si>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</si>
  <si>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</si>
  <si>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</si>
  <si>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</si>
  <si>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</si>
  <si>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</si>
  <si>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</si>
  <si>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</si>
  <si>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</si>
  <si>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</si>
  <si>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</si>
  <si>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</si>
  <si>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</si>
  <si>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</si>
  <si>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</si>
  <si>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</si>
  <si>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</si>
  <si>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</si>
  <si>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</si>
  <si>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</si>
  <si>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</si>
  <si>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</si>
  <si>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</si>
  <si>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</si>
  <si>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</si>
  <si>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</si>
  <si>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</si>
  <si>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</si>
  <si>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</si>
  <si>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</si>
  <si>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</si>
  <si>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</si>
  <si>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</si>
  <si>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</si>
  <si>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</si>
  <si>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</si>
  <si>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</si>
  <si>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</si>
  <si>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</si>
  <si>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</si>
  <si>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</si>
  <si>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</si>
  <si>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</si>
  <si>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</si>
  <si>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</si>
  <si>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</si>
  <si>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</si>
  <si>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</si>
  <si>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</si>
  <si>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</si>
  <si>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</si>
  <si>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</si>
  <si>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</si>
  <si>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</si>
  <si>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</si>
  <si>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</si>
  <si>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</si>
  <si>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</si>
  <si>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</si>
  <si>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</si>
  <si>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</si>
  <si>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</si>
  <si>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</si>
  <si>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</si>
  <si>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</si>
  <si>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</si>
  <si>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</si>
  <si>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</si>
  <si>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</si>
  <si>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</si>
  <si>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</si>
  <si>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</si>
  <si>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</si>
  <si>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</si>
  <si>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</si>
  <si>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</si>
  <si>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</si>
  <si>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</si>
  <si>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</si>
  <si>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</si>
  <si>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</si>
  <si>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</si>
  <si>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</si>
  <si>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</si>
  <si>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</si>
  <si>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</si>
  <si>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</si>
  <si>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</si>
  <si>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</si>
  <si>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</si>
  <si>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</si>
  <si>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</si>
  <si>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</si>
  <si>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</si>
  <si>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</si>
  <si>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</si>
  <si>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</si>
  <si>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</si>
  <si>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</si>
  <si>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</si>
  <si>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</si>
  <si>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</si>
  <si>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</si>
  <si>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</si>
  <si>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</si>
  <si>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</si>
  <si>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</si>
  <si>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</si>
  <si>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</si>
  <si>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</si>
  <si>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</si>
  <si>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</si>
  <si>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</si>
  <si>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</si>
  <si>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</si>
  <si>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</si>
  <si>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</si>
  <si>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</si>
  <si>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</si>
  <si>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</si>
  <si>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</si>
  <si>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</si>
  <si>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</si>
  <si>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</si>
  <si>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</si>
  <si>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</si>
  <si>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</si>
  <si>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</si>
  <si>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</si>
  <si>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</si>
  <si>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</si>
  <si>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</si>
  <si>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</si>
  <si>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</si>
  <si>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</si>
  <si>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</si>
  <si>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</si>
  <si>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</si>
  <si>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</si>
  <si>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</si>
  <si>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</si>
  <si>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</si>
  <si>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</si>
  <si>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</si>
  <si>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</si>
  <si>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</si>
  <si>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</si>
  <si>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</si>
  <si>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</si>
  <si>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</si>
  <si>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</si>
  <si>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</si>
  <si>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</si>
  <si>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</si>
  <si>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</si>
  <si>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</si>
  <si>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</si>
  <si>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</si>
  <si>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</si>
  <si>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</si>
  <si>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</si>
  <si>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</si>
  <si>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</si>
  <si>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</si>
  <si>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</si>
  <si>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</si>
  <si>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</si>
  <si>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</si>
  <si>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</si>
  <si>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</si>
  <si>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</si>
  <si>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</si>
  <si>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</si>
  <si>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</si>
  <si>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</si>
  <si>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</si>
  <si>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</si>
  <si>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</si>
  <si>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</si>
  <si>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</si>
  <si>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</si>
  <si>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</si>
  <si>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</si>
  <si>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</si>
  <si>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</si>
  <si>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</si>
  <si>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</si>
  <si>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</si>
  <si>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</si>
  <si>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</si>
  <si>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</si>
  <si>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</si>
  <si>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</si>
  <si>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</si>
  <si>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</si>
  <si>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</si>
  <si>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</si>
  <si>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</si>
  <si>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</si>
  <si>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</si>
  <si>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</si>
  <si>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</si>
  <si>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</si>
  <si>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</si>
  <si>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</si>
  <si>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</si>
  <si>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</si>
  <si>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</si>
  <si>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</si>
  <si>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</si>
  <si>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</si>
  <si>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</si>
  <si>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</si>
  <si>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</si>
  <si>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</si>
  <si>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</si>
  <si>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</si>
  <si>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</si>
  <si>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</si>
  <si>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</si>
  <si>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</si>
  <si>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</si>
  <si>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</si>
  <si>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</si>
  <si>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</si>
  <si>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</si>
  <si>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</si>
  <si>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</si>
  <si>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</si>
  <si>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</si>
  <si>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</si>
  <si>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</si>
  <si>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</si>
  <si>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</si>
  <si>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</si>
  <si>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</si>
  <si>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</si>
  <si>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</si>
  <si>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</si>
  <si>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</si>
  <si>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</si>
  <si>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</si>
  <si>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</si>
  <si>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</si>
  <si>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</si>
  <si>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</si>
  <si>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</si>
  <si>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</si>
  <si>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</si>
  <si>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</si>
  <si>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</si>
  <si>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</si>
  <si>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</si>
  <si>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</si>
  <si>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</si>
  <si>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</si>
  <si>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</si>
  <si>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</si>
  <si>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</si>
  <si>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</si>
  <si>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</si>
  <si>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</si>
  <si>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</si>
  <si>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</si>
  <si>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</si>
  <si>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</si>
  <si>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</si>
  <si>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</si>
  <si>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</si>
  <si>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</si>
  <si>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</si>
  <si>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</si>
  <si>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</si>
  <si>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</si>
  <si>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</si>
  <si>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</si>
  <si>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</si>
  <si>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</si>
  <si>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</si>
  <si>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</si>
  <si>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</si>
  <si>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</si>
  <si>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</si>
  <si>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</si>
  <si>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</si>
  <si>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</si>
  <si>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</si>
  <si>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</si>
  <si>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</si>
  <si>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</si>
  <si>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</si>
  <si>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</si>
  <si>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</si>
  <si>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</si>
  <si>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</si>
  <si>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</si>
  <si>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</si>
  <si>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</si>
  <si>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</si>
  <si>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</si>
  <si>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</si>
  <si>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</si>
  <si>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</si>
  <si>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</si>
  <si>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</si>
  <si>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</si>
  <si>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</si>
  <si>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</si>
  <si>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</si>
  <si>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</si>
  <si>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</si>
  <si>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</si>
  <si>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</si>
  <si>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</si>
  <si>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</si>
  <si>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</si>
  <si>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</si>
  <si>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</si>
  <si>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</si>
  <si>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</si>
  <si>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</si>
  <si>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</si>
  <si>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</si>
  <si>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</si>
  <si>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</si>
  <si>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</si>
  <si>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</si>
  <si>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</si>
  <si>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</si>
  <si>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</si>
  <si>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</si>
  <si>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</si>
  <si>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</si>
  <si>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</si>
  <si>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</si>
  <si>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</si>
  <si>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</si>
  <si>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</si>
  <si>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</si>
  <si>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</si>
  <si>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</si>
  <si>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</si>
  <si>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</si>
  <si>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</si>
  <si>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</si>
  <si>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</si>
  <si>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</si>
  <si>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</si>
  <si>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</si>
  <si>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</si>
  <si>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</si>
  <si>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</si>
  <si>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</si>
  <si>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</si>
  <si>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</si>
  <si>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</si>
  <si>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</si>
  <si>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</si>
  <si>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</si>
  <si>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</si>
  <si>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</si>
  <si>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</si>
  <si>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</si>
  <si>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</si>
  <si>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</si>
  <si>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</si>
  <si>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</si>
  <si>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</si>
  <si>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</si>
  <si>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</si>
  <si>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</si>
  <si>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</si>
  <si>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</si>
  <si>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</si>
  <si>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</si>
  <si>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</si>
  <si>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</si>
  <si>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</si>
  <si>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</si>
  <si>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</si>
  <si>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</si>
  <si>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</si>
  <si>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</si>
  <si>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</si>
  <si>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</si>
  <si>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</si>
  <si>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</si>
  <si>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</si>
  <si>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</si>
  <si>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</si>
  <si>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</si>
  <si>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</si>
  <si>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</si>
  <si>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</si>
  <si>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</si>
  <si>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</si>
  <si>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</si>
  <si>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</si>
  <si>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</si>
  <si>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</si>
  <si>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</si>
  <si>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</si>
  <si>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</si>
  <si>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</si>
  <si>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</si>
  <si>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</si>
  <si>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</si>
  <si>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</si>
  <si>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</si>
  <si>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</si>
  <si>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</si>
  <si>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</si>
  <si>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</si>
  <si>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</si>
  <si>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</si>
  <si>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</si>
  <si>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</si>
  <si>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</si>
  <si>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</si>
  <si>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</si>
  <si>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</si>
  <si>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</si>
  <si>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</si>
  <si>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</si>
  <si>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</si>
  <si>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</si>
  <si>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</si>
  <si>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</si>
  <si>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</si>
  <si>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</si>
  <si>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</si>
  <si>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</si>
  <si>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</si>
  <si>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</si>
  <si>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</si>
  <si>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</si>
  <si>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</si>
  <si>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</si>
  <si>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</si>
  <si>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</si>
  <si>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</si>
  <si>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</si>
  <si>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</si>
  <si>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</si>
  <si>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</si>
  <si>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</si>
  <si>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</si>
  <si>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</si>
  <si>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</si>
  <si>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</si>
  <si>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</si>
  <si>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</si>
  <si>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</si>
  <si>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</si>
  <si>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</si>
  <si>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</si>
  <si>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</si>
  <si>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</si>
  <si>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</si>
  <si>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</si>
  <si>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</si>
  <si>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</si>
  <si>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</si>
  <si>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</si>
  <si>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</si>
  <si>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</si>
  <si>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</si>
  <si>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</si>
  <si>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</si>
  <si>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</si>
  <si>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</si>
  <si>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</si>
  <si>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</si>
  <si>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</si>
  <si>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</si>
  <si>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</si>
  <si>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</si>
  <si>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</si>
  <si>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</si>
  <si>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</si>
  <si>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</si>
  <si>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</si>
  <si>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</si>
  <si>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</si>
  <si>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</si>
  <si>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</si>
  <si>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</si>
  <si>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</si>
  <si>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</si>
  <si>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</si>
  <si>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</si>
  <si>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</si>
  <si>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</si>
  <si>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</si>
  <si>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</si>
  <si>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</si>
  <si>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</si>
  <si>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</si>
  <si>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</si>
  <si>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</si>
  <si>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</si>
  <si>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</si>
  <si>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</si>
  <si>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</si>
  <si>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</si>
  <si>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</si>
  <si>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</si>
  <si>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</si>
  <si>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</si>
  <si>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</si>
  <si>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</si>
  <si>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</si>
  <si>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</si>
  <si>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</si>
  <si>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</si>
  <si>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</si>
  <si>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</si>
  <si>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</si>
  <si>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</si>
  <si>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</si>
  <si>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</si>
  <si>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</si>
  <si>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</si>
  <si>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</si>
  <si>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</si>
  <si>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</si>
  <si>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</si>
  <si>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</si>
  <si>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</si>
  <si>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</si>
  <si>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</si>
  <si>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</si>
  <si>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</si>
  <si>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</si>
  <si>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</si>
  <si>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</si>
  <si>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</si>
  <si>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</si>
  <si>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</si>
  <si>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</si>
  <si>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</si>
  <si>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</si>
  <si>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</si>
  <si>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</si>
  <si>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</si>
  <si>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</si>
  <si>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</si>
  <si>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</si>
  <si>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</si>
  <si>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</si>
  <si>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</si>
  <si>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</si>
  <si>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</si>
  <si>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</si>
  <si>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</si>
  <si>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</si>
  <si>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</si>
  <si>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</si>
  <si>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</si>
  <si>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</si>
  <si>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</si>
  <si>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</si>
  <si>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</si>
  <si>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</si>
  <si>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</si>
  <si>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</si>
  <si>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</si>
  <si>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</si>
  <si>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</si>
  <si>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</si>
  <si>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</si>
  <si>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</si>
  <si>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</si>
  <si>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</si>
  <si>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</si>
  <si>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</si>
  <si>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</si>
  <si>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</si>
  <si>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</si>
  <si>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</si>
  <si>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</si>
  <si>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</si>
  <si>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</si>
  <si>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</si>
  <si>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</si>
  <si>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</si>
  <si>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</si>
  <si>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</si>
  <si>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</si>
  <si>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</si>
  <si>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</si>
  <si>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</si>
  <si>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</si>
  <si>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</si>
  <si>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</si>
  <si>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</si>
  <si>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</si>
  <si>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</si>
  <si>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</si>
  <si>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</si>
  <si>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</si>
  <si>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</si>
  <si>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</si>
  <si>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</si>
  <si>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</si>
  <si>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</si>
  <si>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</si>
  <si>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</si>
  <si>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</si>
  <si>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</si>
  <si>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</si>
  <si>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</si>
  <si>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</si>
  <si>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</si>
  <si>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</si>
  <si>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</si>
  <si>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</si>
  <si>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</si>
  <si>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</si>
  <si>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</si>
  <si>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</si>
  <si>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</si>
  <si>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</si>
  <si>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</si>
  <si>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</si>
  <si>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</si>
  <si>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</si>
  <si>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</si>
  <si>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</si>
  <si>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</si>
  <si>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</si>
  <si>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</si>
  <si>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</si>
  <si>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</si>
  <si>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</si>
  <si>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</si>
  <si>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</si>
  <si>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</si>
  <si>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</si>
  <si>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</si>
  <si>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</si>
  <si>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</si>
  <si>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</si>
  <si>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</si>
  <si>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</si>
  <si>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</si>
  <si>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</si>
  <si>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</si>
  <si>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</si>
  <si>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</si>
  <si>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</si>
  <si>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</si>
  <si>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</si>
  <si>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</si>
  <si>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</si>
  <si>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</si>
  <si>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</si>
  <si>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</si>
  <si>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</si>
  <si>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</si>
  <si>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</si>
  <si>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</si>
  <si>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</si>
  <si>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</si>
  <si>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</si>
  <si>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</si>
  <si>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</si>
  <si>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</si>
  <si>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</si>
  <si>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</si>
  <si>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</si>
  <si>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</si>
  <si>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</si>
  <si>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</si>
  <si>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</si>
  <si>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</si>
  <si>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</si>
  <si>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</si>
  <si>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</si>
  <si>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</si>
  <si>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</si>
  <si>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</si>
  <si>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</si>
  <si>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</si>
  <si>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</si>
  <si>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</si>
  <si>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</si>
  <si>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</si>
  <si>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</si>
  <si>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</si>
  <si>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</si>
  <si>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</si>
  <si>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</si>
  <si>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</si>
  <si>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</si>
  <si>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</si>
  <si>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</si>
  <si>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</si>
  <si>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</si>
  <si>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</si>
  <si>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</si>
  <si>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</si>
  <si>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</si>
  <si>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</si>
  <si>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</si>
  <si>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</si>
  <si>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</si>
  <si>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</si>
  <si>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</si>
  <si>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</si>
  <si>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</si>
  <si>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</si>
  <si>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</si>
  <si>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</si>
  <si>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</si>
  <si>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</si>
  <si>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</si>
  <si>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</si>
  <si>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</si>
  <si>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</si>
  <si>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</si>
  <si>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</si>
  <si>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</si>
  <si>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</si>
  <si>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</si>
  <si>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</si>
  <si>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</si>
  <si>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</si>
  <si>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</si>
  <si>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</si>
  <si>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</si>
  <si>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</si>
  <si>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</si>
  <si>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</si>
  <si>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</si>
  <si>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</si>
  <si>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</si>
  <si>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</si>
  <si>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</si>
  <si>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</si>
  <si>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</si>
  <si>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</si>
  <si>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</si>
  <si>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</si>
  <si>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</si>
  <si>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</si>
  <si>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</si>
  <si>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</si>
  <si>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</si>
  <si>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</si>
  <si>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</si>
  <si>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</si>
  <si>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</si>
  <si>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</si>
  <si>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</si>
  <si>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</si>
  <si>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</si>
  <si>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</si>
  <si>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</si>
  <si>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</si>
  <si>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</si>
  <si>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</si>
  <si>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</si>
  <si>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</si>
  <si>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</si>
  <si>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</si>
  <si>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</si>
  <si>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</si>
  <si>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</si>
  <si>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</si>
  <si>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</si>
  <si>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</si>
  <si>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</si>
  <si>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</si>
  <si>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</si>
  <si>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</si>
  <si>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</si>
  <si>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</si>
  <si>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</si>
  <si>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</si>
  <si>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</si>
  <si>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</si>
  <si>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</si>
  <si>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</si>
  <si>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</si>
  <si>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</si>
  <si>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</si>
  <si>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</si>
  <si>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</si>
  <si>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</si>
  <si>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</si>
  <si>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</si>
  <si>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</si>
  <si>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</si>
  <si>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</si>
  <si>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</si>
  <si>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</si>
  <si>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</si>
  <si>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</si>
  <si>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</si>
  <si>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</si>
  <si>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</si>
  <si>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</si>
  <si>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</si>
  <si>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</si>
  <si>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</si>
  <si>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</si>
  <si>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</si>
  <si>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</si>
  <si>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</si>
  <si>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</si>
  <si>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</si>
  <si>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</si>
  <si>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</si>
  <si>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</si>
  <si>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</si>
  <si>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</si>
  <si>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</si>
  <si>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</si>
  <si>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</si>
  <si>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</si>
  <si>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</si>
  <si>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</si>
  <si>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</si>
  <si>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</si>
  <si>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</si>
  <si>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</si>
  <si>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</si>
  <si>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</si>
  <si>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</si>
  <si>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</si>
  <si>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</si>
  <si>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</si>
  <si>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</si>
  <si>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</si>
  <si>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</si>
  <si>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</si>
  <si>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</si>
  <si>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</si>
  <si>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</si>
  <si>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</si>
  <si>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</si>
  <si>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</si>
  <si>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</si>
  <si>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</si>
  <si>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</si>
  <si>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</si>
  <si>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</si>
  <si>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</si>
  <si>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</si>
  <si>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</si>
  <si>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</si>
  <si>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</si>
  <si>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</si>
  <si>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</si>
  <si>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</si>
  <si>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</si>
  <si>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</si>
  <si>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</si>
  <si>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</si>
  <si>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</si>
  <si>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</si>
  <si>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</si>
  <si>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</si>
  <si>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</si>
  <si>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</si>
  <si>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</si>
  <si>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</si>
  <si>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</si>
  <si>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</si>
  <si>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</si>
  <si>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</si>
  <si>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</si>
  <si>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</si>
  <si>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</si>
  <si>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</si>
  <si>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</si>
  <si>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</si>
  <si>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</si>
  <si>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</si>
  <si>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</si>
  <si>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</si>
  <si>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</si>
  <si>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</si>
  <si>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</si>
  <si>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</si>
  <si>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</si>
  <si>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</si>
  <si>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</si>
  <si>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</si>
  <si>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</si>
  <si>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</si>
  <si>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</si>
  <si>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</si>
  <si>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</si>
  <si>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</si>
  <si>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</si>
  <si>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</si>
  <si>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</si>
  <si>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</si>
  <si>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</si>
  <si>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</si>
  <si>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</si>
  <si>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</si>
  <si>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</si>
  <si>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</si>
  <si>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</si>
  <si>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</si>
  <si>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</si>
  <si>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</si>
  <si>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</si>
  <si>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</si>
  <si>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</si>
  <si>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</si>
  <si>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</si>
  <si>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</si>
  <si>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</si>
  <si>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</si>
  <si>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</si>
  <si>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</si>
  <si>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</si>
  <si>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</si>
  <si>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</si>
  <si>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</si>
  <si>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</si>
  <si>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</si>
  <si>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</si>
  <si>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</si>
  <si>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</si>
  <si>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</si>
  <si>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</si>
  <si>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</si>
  <si>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</si>
  <si>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</si>
  <si>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</si>
  <si>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</si>
  <si>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</si>
  <si>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</si>
  <si>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</si>
  <si>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</si>
  <si>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</si>
  <si>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</si>
  <si>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</si>
  <si>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</si>
  <si>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</si>
  <si>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</si>
  <si>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</si>
  <si>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</si>
  <si>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</si>
  <si>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</si>
  <si>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</si>
  <si>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</si>
  <si>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</si>
  <si>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</si>
  <si>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</si>
  <si>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</si>
  <si>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</si>
  <si>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</si>
  <si>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</si>
  <si>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</si>
  <si>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</si>
  <si>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</si>
  <si>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</si>
  <si>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</si>
  <si>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</si>
  <si>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</si>
  <si>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</si>
  <si>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</si>
  <si>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</si>
  <si>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</si>
  <si>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</si>
  <si>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</si>
  <si>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</si>
  <si>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</si>
  <si>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</si>
  <si>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</si>
  <si>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</si>
  <si>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</si>
  <si>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</si>
  <si>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</si>
  <si>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</si>
  <si>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</si>
  <si>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</si>
  <si>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</si>
  <si>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</si>
  <si>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</si>
  <si>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</si>
  <si>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</si>
  <si>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</si>
  <si>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</si>
  <si>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</si>
  <si>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</si>
  <si>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</si>
  <si>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</si>
  <si>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</si>
  <si>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</si>
  <si>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</si>
  <si>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</si>
  <si>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</si>
  <si>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</si>
  <si>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</si>
  <si>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</si>
  <si>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</si>
  <si>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</si>
  <si>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</si>
  <si>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</si>
  <si>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</si>
  <si>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</si>
  <si>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</si>
  <si>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</si>
  <si>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</si>
  <si>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</si>
  <si>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</si>
  <si>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</si>
  <si>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</si>
  <si>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</si>
  <si>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</si>
  <si>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</si>
  <si>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</si>
  <si>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</si>
  <si>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</si>
  <si>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</si>
  <si>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</si>
  <si>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</si>
  <si>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</si>
  <si>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</si>
  <si>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</si>
  <si>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</si>
  <si>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</si>
  <si>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</si>
  <si>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</si>
  <si>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</si>
  <si>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</si>
  <si>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</si>
  <si>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</si>
  <si>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</si>
  <si>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</si>
  <si>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</si>
  <si>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</si>
  <si>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</si>
  <si>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</si>
  <si>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</si>
  <si>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</si>
  <si>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</si>
  <si>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</si>
  <si>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</si>
  <si>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</si>
  <si>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</si>
  <si>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</si>
  <si>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</si>
  <si>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</si>
  <si>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</si>
  <si>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</si>
  <si>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</si>
  <si>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</si>
  <si>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</si>
  <si>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</si>
  <si>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</si>
  <si>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</si>
  <si>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</si>
  <si>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</si>
  <si>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</si>
  <si>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</si>
  <si>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</si>
  <si>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</si>
  <si>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</si>
  <si>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</si>
  <si>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</si>
  <si>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</si>
  <si>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</si>
  <si>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</si>
  <si>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</si>
  <si>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</si>
  <si>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</si>
  <si>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</si>
  <si>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</si>
  <si>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</si>
  <si>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</si>
  <si>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</si>
  <si>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</si>
  <si>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</si>
  <si>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</si>
  <si>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</si>
  <si>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</si>
  <si>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</si>
  <si>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</si>
  <si>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</si>
  <si>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</si>
  <si>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</si>
  <si>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</si>
  <si>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</si>
  <si>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</si>
  <si>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</si>
  <si>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</si>
  <si>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</si>
  <si>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</si>
  <si>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</si>
  <si>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</si>
  <si>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</si>
  <si>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</si>
  <si>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</si>
  <si>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</si>
  <si>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</si>
  <si>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</si>
  <si>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</si>
  <si>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</si>
  <si>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</si>
  <si>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</si>
  <si>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</si>
  <si>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</si>
  <si>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</si>
  <si>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</si>
  <si>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</si>
  <si>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</si>
  <si>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</si>
  <si>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</si>
  <si>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</si>
  <si>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</si>
  <si>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</si>
  <si>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</si>
  <si>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</si>
  <si>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</si>
  <si>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</si>
  <si>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</si>
  <si>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</si>
  <si>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</si>
  <si>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</si>
  <si>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</si>
  <si>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</si>
  <si>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</si>
  <si>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</si>
  <si>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</si>
  <si>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</si>
  <si>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</si>
  <si>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</si>
  <si>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</si>
  <si>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</si>
  <si>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</si>
  <si>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</si>
  <si>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</si>
  <si>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</si>
  <si>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</si>
  <si>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</si>
  <si>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</si>
  <si>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</si>
  <si>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</si>
  <si>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</si>
  <si>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</si>
  <si>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</si>
  <si>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</si>
  <si>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</si>
  <si>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</si>
  <si>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</si>
  <si>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</si>
  <si>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</si>
  <si>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</si>
  <si>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</si>
  <si>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</si>
  <si>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</si>
  <si>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</si>
  <si>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</si>
  <si>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</si>
  <si>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</si>
  <si>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</si>
  <si>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</si>
  <si>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</si>
  <si>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</si>
  <si>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</si>
  <si>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</si>
  <si>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</si>
  <si>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</si>
  <si>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</si>
  <si>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</si>
  <si>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</si>
  <si>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</si>
  <si>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</si>
  <si>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</si>
  <si>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</si>
  <si>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</si>
  <si>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</si>
  <si>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</si>
  <si>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</si>
  <si>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</si>
  <si>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</si>
  <si>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</si>
  <si>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</si>
  <si>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</si>
  <si>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</si>
  <si>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</si>
  <si>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</si>
  <si>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</si>
  <si>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</si>
  <si>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</si>
  <si>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</si>
  <si>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</si>
  <si>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</si>
  <si>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</si>
  <si>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</si>
  <si>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</si>
  <si>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</si>
  <si>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</si>
  <si>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</si>
  <si>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</si>
  <si>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</si>
  <si>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</si>
  <si>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</si>
  <si>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</si>
  <si>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</si>
  <si>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</si>
  <si>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</si>
  <si>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</si>
  <si>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</si>
  <si>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</si>
  <si>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</si>
  <si>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</si>
  <si>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</si>
  <si>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</si>
  <si>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</si>
  <si>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</si>
  <si>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</si>
  <si>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</si>
  <si>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</si>
  <si>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</si>
  <si>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</si>
  <si>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</si>
  <si>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</si>
  <si>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</si>
  <si>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</si>
  <si>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</si>
  <si>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</si>
  <si>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</si>
  <si>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</si>
  <si>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</si>
  <si>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</si>
  <si>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</si>
  <si>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</si>
  <si>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</si>
  <si>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</si>
  <si>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</si>
  <si>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</si>
  <si>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</si>
  <si>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</si>
  <si>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</si>
  <si>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</si>
  <si>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</si>
  <si>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</si>
  <si>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</si>
  <si>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</si>
  <si>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</si>
  <si>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</si>
  <si>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</si>
  <si>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</si>
  <si>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</si>
  <si>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</si>
  <si>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</si>
  <si>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</si>
  <si>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</si>
  <si>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</si>
  <si>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</si>
  <si>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</si>
  <si>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</si>
  <si>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</si>
  <si>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</si>
  <si>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</si>
  <si>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</si>
  <si>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</si>
  <si>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</si>
  <si>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</si>
  <si>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</si>
  <si>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</si>
  <si>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</si>
  <si>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</si>
  <si>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</si>
  <si>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</si>
  <si>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</si>
  <si>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</si>
  <si>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</si>
  <si>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</si>
  <si>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</si>
  <si>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</si>
  <si>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</si>
  <si>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</si>
  <si>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</si>
  <si>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</si>
  <si>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</si>
  <si>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</si>
  <si>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</si>
  <si>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</si>
  <si>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</si>
  <si>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</si>
  <si>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</si>
  <si>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</si>
  <si>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</si>
  <si>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</si>
  <si>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</si>
  <si>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</si>
  <si>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</si>
  <si>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</si>
  <si>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</si>
  <si>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</si>
  <si>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</si>
  <si>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</si>
  <si>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</si>
  <si>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</si>
  <si>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</si>
  <si>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</si>
  <si>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</si>
  <si>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</si>
  <si>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</si>
  <si>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</si>
  <si>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</si>
  <si>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</si>
  <si>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</si>
  <si>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</si>
  <si>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</si>
  <si>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</si>
  <si>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</si>
  <si>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</si>
  <si>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</si>
  <si>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</si>
  <si>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</si>
  <si>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</si>
  <si>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</si>
  <si>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</si>
  <si>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</si>
  <si>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</si>
  <si>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</si>
  <si>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</si>
  <si>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</si>
  <si>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</si>
  <si>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</si>
  <si>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</si>
  <si>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</si>
  <si>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</si>
  <si>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</si>
  <si>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</si>
  <si>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</si>
  <si>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</si>
  <si>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</si>
  <si>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</si>
  <si>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</si>
  <si>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</si>
  <si>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</si>
  <si>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</si>
  <si>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</si>
  <si>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</si>
  <si>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</si>
  <si>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</si>
  <si>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</si>
  <si>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</si>
  <si>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</si>
  <si>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</si>
  <si>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</si>
  <si>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</si>
  <si>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</si>
  <si>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</si>
  <si>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</si>
  <si>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</si>
  <si>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</si>
  <si>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</si>
  <si>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</si>
  <si>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</si>
  <si>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</si>
  <si>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</si>
  <si>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</si>
  <si>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</si>
  <si>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</si>
  <si>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</si>
  <si>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</si>
  <si>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</si>
  <si>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</si>
  <si>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</si>
  <si>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</si>
  <si>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</si>
  <si>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</si>
  <si>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</si>
  <si>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</si>
  <si>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</si>
  <si>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</si>
  <si>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</si>
  <si>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</si>
  <si>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</si>
  <si>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</si>
  <si>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</si>
  <si>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</si>
  <si>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</si>
  <si>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</si>
  <si>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</si>
  <si>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</si>
  <si>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</si>
  <si>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</si>
  <si>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</si>
  <si>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</si>
  <si>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</si>
  <si>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</si>
  <si>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</si>
  <si>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</si>
  <si>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</si>
  <si>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</si>
  <si>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</si>
  <si>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</si>
  <si>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</si>
  <si>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</si>
  <si>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</si>
  <si>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</si>
  <si>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</si>
  <si>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</si>
  <si>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</si>
  <si>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</si>
  <si>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</si>
  <si>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</si>
  <si>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</si>
  <si>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</si>
  <si>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</si>
  <si>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</si>
  <si>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</si>
  <si>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</si>
  <si>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</si>
  <si>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</si>
  <si>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</si>
  <si>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</si>
  <si>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</si>
  <si>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</si>
  <si>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</si>
  <si>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</si>
  <si>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</si>
  <si>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</si>
  <si>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</si>
  <si>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</si>
  <si>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</si>
  <si>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</si>
  <si>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</si>
  <si>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</si>
  <si>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</si>
  <si>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</si>
  <si>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</si>
  <si>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</si>
  <si>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</si>
  <si>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</si>
  <si>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</si>
  <si>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</si>
  <si>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</si>
  <si>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</si>
  <si>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</si>
  <si>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</si>
  <si>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</si>
  <si>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</si>
  <si>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</si>
  <si>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</si>
  <si>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</si>
  <si>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</si>
  <si>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</si>
  <si>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</si>
  <si>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</si>
  <si>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</si>
  <si>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</si>
  <si>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</si>
  <si>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</si>
  <si>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</si>
  <si>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</si>
  <si>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</si>
  <si>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</si>
  <si>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</si>
  <si>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</si>
  <si>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</si>
  <si>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</si>
  <si>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</si>
  <si>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</si>
  <si>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</si>
  <si>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</si>
  <si>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</si>
  <si>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</si>
  <si>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</si>
  <si>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</si>
  <si>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</si>
  <si>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</si>
  <si>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</si>
  <si>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</si>
  <si>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</si>
  <si>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</si>
  <si>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</si>
  <si>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</si>
  <si>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</si>
  <si>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</si>
  <si>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</si>
  <si>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</si>
  <si>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</si>
  <si>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</si>
  <si>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</si>
  <si>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</si>
  <si>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</si>
  <si>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</si>
  <si>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</si>
  <si>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</si>
  <si>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</si>
  <si>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</si>
  <si>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</si>
  <si>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</si>
  <si>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</si>
  <si>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</si>
  <si>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</si>
  <si>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</si>
  <si>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</si>
  <si>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</si>
  <si>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</si>
  <si>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</si>
  <si>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</si>
  <si>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</si>
  <si>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</si>
  <si>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</si>
  <si>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</si>
  <si>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</si>
  <si>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</si>
  <si>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</si>
  <si>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</si>
  <si>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</si>
  <si>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</si>
  <si>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</si>
  <si>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</si>
  <si>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</si>
  <si>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</si>
  <si>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</si>
  <si>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</si>
  <si>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</si>
  <si>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</si>
  <si>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</si>
  <si>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</si>
  <si>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</si>
  <si>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</si>
  <si>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</si>
  <si>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</si>
  <si>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</si>
  <si>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</si>
  <si>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</si>
  <si>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</si>
  <si>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</si>
  <si>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</si>
  <si>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</si>
  <si>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</si>
  <si>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</si>
  <si>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</si>
  <si>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</si>
  <si>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</si>
  <si>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</si>
  <si>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</si>
  <si>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</si>
  <si>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</si>
  <si>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</si>
  <si>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</si>
  <si>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</si>
  <si>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</si>
  <si>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</si>
  <si>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</si>
  <si>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</si>
  <si>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</si>
  <si>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</si>
  <si>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</si>
  <si>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</si>
  <si>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</si>
  <si>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</si>
  <si>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</si>
  <si>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</si>
  <si>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</si>
  <si>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</si>
  <si>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</si>
  <si>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</si>
  <si>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</si>
  <si>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</si>
  <si>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</si>
  <si>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</si>
  <si>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</si>
  <si>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</si>
  <si>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</si>
  <si>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</si>
  <si>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</si>
  <si>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</si>
  <si>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</si>
  <si>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</si>
  <si>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</si>
  <si>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</si>
  <si>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</si>
  <si>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</si>
  <si>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</si>
  <si>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</si>
  <si>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</si>
  <si>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</si>
  <si>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</si>
  <si>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</si>
  <si>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</si>
  <si>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</si>
  <si>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</si>
  <si>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</si>
  <si>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</si>
  <si>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</si>
  <si>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</si>
  <si>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</si>
  <si>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</si>
  <si>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</si>
  <si>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</si>
  <si>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</si>
  <si>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</si>
  <si>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</si>
  <si>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</si>
  <si>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</si>
  <si>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</si>
  <si>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</si>
  <si>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</si>
  <si>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</si>
  <si>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</si>
  <si>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</si>
  <si>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</si>
  <si>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</si>
  <si>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</si>
  <si>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</si>
  <si>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</si>
  <si>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</si>
  <si>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</si>
  <si>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</si>
  <si>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</si>
  <si>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</si>
  <si>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</si>
  <si>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</si>
  <si>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</si>
  <si>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</si>
  <si>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</si>
  <si>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</si>
  <si>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</si>
  <si>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</si>
  <si>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</si>
  <si>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</si>
  <si>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</si>
  <si>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</si>
  <si>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</si>
  <si>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</si>
  <si>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</si>
  <si>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</si>
  <si>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</si>
  <si>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</si>
  <si>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</si>
  <si>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</si>
  <si>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</si>
  <si>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</si>
  <si>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</si>
  <si>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</si>
  <si>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</si>
  <si>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</si>
  <si>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</si>
  <si>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</si>
  <si>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</si>
  <si>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</si>
  <si>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</si>
  <si>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</si>
  <si>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</si>
  <si>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</si>
  <si>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</si>
  <si>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</si>
  <si>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</si>
  <si>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</si>
  <si>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</si>
  <si>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</si>
  <si>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</si>
  <si>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</si>
  <si>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</si>
  <si>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</si>
  <si>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</si>
  <si>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</si>
  <si>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</si>
  <si>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</si>
  <si>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</si>
  <si>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</si>
  <si>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</si>
  <si>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</si>
  <si>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</si>
  <si>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</si>
  <si>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</si>
  <si>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</si>
  <si>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</si>
  <si>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</si>
  <si>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</si>
  <si>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</si>
  <si>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</si>
  <si>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</si>
  <si>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</si>
  <si>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</si>
  <si>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</si>
  <si>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</si>
  <si>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</si>
  <si>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</si>
  <si>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</si>
  <si>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</si>
  <si>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</si>
  <si>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</si>
  <si>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</si>
  <si>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</si>
  <si>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</si>
  <si>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</si>
  <si>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</si>
  <si>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</si>
  <si>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</si>
  <si>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</si>
  <si>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</si>
  <si>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</si>
  <si>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</si>
  <si>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</si>
  <si>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</si>
  <si>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</si>
  <si>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</si>
  <si>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</si>
  <si>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</si>
  <si>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</si>
  <si>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</si>
  <si>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</si>
  <si>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</si>
  <si>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</si>
  <si>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</si>
  <si>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</si>
  <si>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</si>
  <si>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</si>
  <si>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</si>
  <si>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</si>
  <si>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</si>
  <si>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</si>
  <si>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</si>
  <si>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</si>
  <si>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</si>
  <si>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</si>
  <si>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</si>
  <si>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</si>
  <si>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</si>
  <si>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</si>
  <si>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</si>
  <si>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</si>
  <si>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</si>
  <si>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</si>
  <si>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</si>
  <si>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</si>
  <si>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</si>
  <si>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</si>
  <si>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</si>
  <si>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</si>
  <si>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</si>
  <si>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</si>
  <si>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</si>
  <si>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</si>
  <si>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</si>
  <si>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</si>
  <si>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</si>
  <si>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</si>
  <si>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</si>
  <si>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</si>
  <si>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</si>
  <si>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</si>
  <si>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</si>
  <si>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</si>
  <si>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</si>
  <si>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</si>
  <si>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</si>
  <si>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</si>
  <si>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</si>
  <si>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</si>
  <si>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</si>
  <si>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</si>
  <si>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</si>
  <si>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</si>
  <si>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</si>
  <si>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</si>
  <si>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</si>
  <si>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</si>
  <si>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</si>
  <si>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</si>
  <si>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</si>
  <si>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</si>
  <si>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</si>
  <si>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</si>
  <si>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</si>
  <si>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</si>
  <si>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</si>
  <si>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</si>
  <si>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</si>
  <si>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</si>
  <si>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</si>
  <si>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</si>
  <si>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</si>
  <si>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</si>
  <si>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</si>
  <si>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</si>
  <si>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</si>
  <si>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</si>
  <si>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</si>
  <si>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</si>
  <si>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</si>
  <si>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</si>
  <si>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</si>
  <si>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</si>
  <si>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</si>
  <si>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</si>
  <si>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</si>
  <si>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</si>
  <si>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</si>
  <si>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</si>
  <si>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</si>
  <si>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</si>
  <si>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</si>
  <si>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</si>
  <si>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</si>
  <si>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</si>
  <si>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</si>
  <si>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</si>
  <si>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</si>
  <si>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</si>
  <si>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</si>
  <si>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</si>
  <si>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</si>
  <si>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</si>
  <si>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</si>
  <si>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</si>
  <si>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</si>
  <si>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</si>
  <si>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</si>
  <si>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</si>
  <si>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</si>
  <si>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</si>
  <si>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</si>
  <si>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</si>
  <si>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</si>
  <si>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</si>
  <si>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</si>
  <si>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</si>
  <si>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</si>
  <si>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</si>
  <si>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</si>
  <si>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</si>
  <si>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</si>
  <si>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</si>
  <si>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</si>
  <si>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</si>
  <si>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</si>
  <si>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</si>
  <si>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</si>
  <si>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</si>
  <si>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</si>
  <si>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</si>
  <si>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</si>
  <si>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</si>
  <si>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</si>
  <si>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</si>
  <si>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</si>
  <si>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</si>
  <si>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</si>
  <si>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</si>
  <si>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</si>
  <si>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</si>
  <si>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</si>
  <si>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</si>
  <si>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</si>
  <si>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</si>
  <si>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</si>
  <si>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</si>
  <si>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</si>
  <si>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</si>
  <si>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</si>
  <si>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</si>
  <si>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</si>
  <si>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</si>
  <si>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</si>
  <si>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</si>
  <si>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</si>
  <si>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</si>
  <si>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</si>
  <si>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</si>
  <si>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</si>
  <si>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</si>
  <si>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</si>
  <si>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</si>
  <si>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</si>
  <si>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</si>
  <si>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</si>
  <si>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</si>
  <si>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</si>
  <si>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</si>
  <si>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</si>
  <si>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</si>
  <si>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</si>
  <si>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</si>
  <si>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</si>
  <si>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</si>
  <si>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</si>
  <si>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</si>
  <si>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</si>
  <si>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</si>
  <si>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</si>
  <si>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</si>
  <si>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</si>
  <si>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</si>
  <si>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</si>
  <si>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</si>
  <si>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</si>
  <si>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</si>
  <si>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</si>
  <si>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</si>
  <si>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</si>
  <si>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</si>
  <si>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</si>
  <si>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</si>
  <si>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</si>
  <si>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</si>
  <si>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</si>
  <si>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</si>
  <si>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</si>
  <si>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</si>
  <si>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</si>
  <si>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</si>
  <si>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</si>
  <si>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</si>
  <si>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</si>
  <si>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</si>
  <si>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</si>
  <si>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</si>
  <si>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</si>
  <si>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</si>
  <si>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</si>
  <si>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</si>
  <si>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</si>
  <si>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</si>
  <si>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</si>
  <si>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</si>
  <si>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</si>
  <si>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</si>
  <si>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</si>
  <si>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</si>
  <si>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</si>
  <si>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</si>
  <si>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</si>
  <si>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</si>
  <si>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</si>
  <si>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</si>
  <si>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</si>
  <si>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</si>
  <si>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</si>
  <si>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</si>
  <si>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</si>
  <si>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</si>
  <si>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</si>
  <si>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</si>
  <si>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</si>
  <si>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</si>
  <si>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</si>
  <si>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</si>
  <si>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</si>
  <si>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</si>
  <si>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</si>
  <si>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</si>
  <si>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</si>
  <si>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</si>
  <si>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</si>
  <si>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</si>
  <si>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</si>
  <si>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</si>
  <si>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</si>
  <si>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</si>
  <si>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</si>
  <si>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</si>
  <si>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</si>
  <si>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</si>
  <si>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</si>
  <si>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</si>
  <si>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</si>
  <si>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</si>
  <si>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</si>
  <si>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</si>
  <si>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</si>
  <si>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</si>
  <si>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</si>
  <si>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</si>
  <si>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</si>
  <si>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</si>
  <si>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</si>
  <si>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</si>
  <si>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</si>
  <si>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</si>
  <si>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</si>
  <si>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</si>
  <si>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</si>
  <si>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</si>
  <si>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</si>
  <si>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</si>
  <si>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</si>
  <si>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</si>
  <si>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</si>
  <si>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</si>
  <si>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</si>
  <si>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</si>
  <si>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</si>
  <si>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</si>
  <si>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</si>
  <si>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</si>
  <si>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</si>
  <si>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</si>
  <si>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</si>
  <si>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</si>
  <si>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</si>
  <si>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</si>
  <si>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</si>
  <si>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</si>
  <si>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</si>
  <si>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</si>
  <si>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</si>
  <si>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</si>
  <si>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</si>
  <si>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</si>
  <si>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</si>
  <si>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</si>
  <si>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</si>
  <si>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</si>
  <si>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</si>
  <si>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</si>
  <si>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</si>
  <si>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</si>
  <si>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</si>
  <si>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</si>
  <si>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</si>
  <si>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</si>
  <si>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</si>
  <si>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</si>
  <si>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</si>
  <si>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</si>
  <si>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</si>
  <si>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</si>
  <si>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</si>
  <si>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</si>
  <si>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</si>
  <si>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</si>
  <si>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</si>
  <si>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</si>
  <si>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</si>
  <si>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</si>
  <si>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</si>
  <si>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</si>
  <si>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</si>
  <si>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</si>
  <si>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</si>
  <si>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</si>
  <si>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</si>
  <si>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</si>
  <si>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</si>
  <si>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</si>
  <si>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</si>
  <si>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</si>
  <si>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</si>
  <si>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</si>
  <si>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</si>
  <si>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</si>
  <si>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</si>
  <si>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</si>
  <si>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</si>
  <si>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</si>
  <si>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</si>
  <si>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</si>
  <si>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</si>
  <si>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</si>
  <si>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</si>
  <si>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</si>
  <si>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</si>
  <si>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</si>
  <si>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</si>
  <si>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</si>
  <si>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</si>
  <si>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</si>
  <si>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</si>
  <si>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</si>
  <si>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</si>
  <si>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</si>
  <si>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</si>
  <si>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</si>
  <si>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</si>
  <si>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</si>
  <si>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</si>
  <si>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</si>
  <si>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</si>
  <si>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</si>
  <si>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</si>
  <si>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</si>
  <si>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</si>
  <si>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</si>
  <si>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</si>
  <si>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</si>
  <si>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</si>
  <si>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</si>
  <si>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</si>
  <si>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</si>
  <si>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</si>
  <si>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</si>
  <si>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</si>
  <si>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</si>
  <si>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</si>
  <si>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</si>
  <si>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</si>
  <si>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</si>
  <si>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</si>
  <si>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</si>
  <si>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</si>
  <si>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</si>
  <si>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</si>
  <si>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</si>
  <si>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</si>
  <si>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</si>
  <si>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</si>
  <si>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</si>
  <si>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</si>
  <si>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</si>
  <si>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</si>
  <si>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</si>
  <si>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</si>
  <si>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</si>
  <si>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</si>
  <si>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</si>
  <si>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</si>
  <si>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</si>
  <si>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</si>
  <si>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</si>
  <si>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</si>
  <si>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</si>
  <si>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</si>
  <si>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</si>
  <si>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</si>
  <si>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</si>
  <si>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</si>
  <si>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</si>
  <si>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</si>
  <si>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</si>
  <si>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</si>
  <si>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</si>
  <si>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</si>
  <si>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</si>
  <si>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</si>
  <si>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</si>
  <si>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</si>
  <si>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</si>
  <si>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</si>
  <si>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</si>
  <si>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</si>
  <si>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</si>
  <si>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</si>
  <si>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</si>
  <si>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</si>
  <si>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</si>
  <si>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</si>
  <si>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</si>
  <si>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</si>
  <si>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</si>
  <si>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</si>
  <si>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</si>
  <si>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</si>
  <si>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</si>
  <si>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</si>
  <si>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</si>
  <si>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</si>
  <si>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</si>
  <si>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</si>
  <si>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</si>
  <si>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</si>
  <si>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</si>
  <si>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</si>
  <si>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</si>
  <si>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</si>
  <si>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</si>
  <si>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</si>
  <si>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</si>
  <si>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</si>
  <si>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</si>
  <si>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</si>
  <si>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</si>
  <si>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</si>
  <si>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</si>
  <si>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</si>
  <si>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</si>
  <si>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</si>
  <si>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</si>
  <si>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</si>
  <si>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</si>
  <si>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</si>
  <si>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</si>
  <si>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</si>
  <si>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</si>
  <si>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</si>
  <si>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</si>
  <si>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</si>
  <si>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</si>
  <si>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</si>
  <si>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</si>
  <si>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</si>
  <si>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</si>
  <si>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</si>
  <si>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</si>
  <si>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</si>
  <si>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</si>
  <si>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</si>
  <si>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</si>
  <si>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</si>
  <si>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</si>
  <si>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</si>
  <si>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</si>
  <si>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</si>
  <si>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</si>
  <si>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</si>
  <si>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</si>
  <si>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</si>
  <si>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</si>
  <si>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</si>
  <si>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</si>
  <si>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</si>
  <si>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</si>
  <si>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</si>
  <si>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</si>
  <si>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</si>
  <si>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</si>
  <si>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</si>
  <si>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</si>
  <si>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</si>
  <si>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</si>
  <si>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</si>
  <si>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</si>
  <si>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</si>
  <si>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</si>
  <si>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</si>
  <si>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</si>
  <si>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</si>
  <si>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</si>
  <si>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</si>
  <si>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</si>
  <si>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</si>
  <si>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</si>
  <si>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</si>
  <si>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</si>
  <si>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</si>
  <si>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</si>
  <si>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</si>
  <si>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</si>
  <si>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</si>
  <si>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</si>
  <si>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</si>
  <si>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</si>
  <si>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</si>
  <si>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</si>
  <si>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</si>
  <si>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</si>
  <si>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</si>
  <si>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</si>
  <si>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</si>
  <si>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</si>
  <si>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</si>
  <si>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</si>
  <si>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</si>
  <si>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</si>
  <si>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</si>
  <si>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</si>
  <si>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</si>
  <si>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</si>
  <si>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</si>
  <si>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</si>
  <si>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</si>
  <si>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</si>
  <si>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</si>
  <si>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</si>
  <si>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</si>
  <si>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</si>
  <si>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</si>
  <si>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</si>
  <si>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</si>
  <si>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</si>
  <si>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</si>
  <si>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</si>
  <si>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</si>
  <si>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</si>
  <si>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</si>
  <si>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</si>
  <si>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</si>
  <si>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</si>
  <si>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</si>
  <si>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</si>
  <si>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</si>
  <si>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</si>
  <si>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</si>
  <si>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</si>
  <si>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</si>
  <si>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</si>
  <si>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</si>
  <si>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</si>
  <si>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</si>
  <si>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</si>
  <si>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</si>
  <si>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</si>
  <si>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</si>
  <si>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</si>
  <si>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</si>
  <si>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</si>
  <si>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</si>
  <si>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</si>
  <si>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</si>
  <si>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</si>
  <si>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</si>
  <si>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</si>
  <si>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</si>
  <si>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</si>
  <si>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</si>
  <si>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</si>
  <si>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</si>
  <si>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</si>
  <si>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</si>
  <si>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</si>
  <si>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</si>
  <si>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</si>
  <si>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</si>
  <si>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</si>
  <si>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</si>
  <si>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</si>
  <si>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</si>
  <si>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</si>
  <si>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</si>
  <si>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</si>
  <si>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</si>
  <si>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</si>
  <si>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</si>
  <si>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</si>
  <si>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</si>
  <si>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</si>
  <si>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</si>
  <si>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</si>
  <si>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</si>
  <si>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</si>
  <si>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</si>
  <si>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</si>
  <si>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</si>
  <si>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</si>
  <si>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</si>
  <si>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</si>
  <si>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</si>
  <si>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</si>
  <si>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</si>
  <si>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</si>
  <si>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</si>
  <si>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</si>
  <si>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</si>
  <si>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</si>
  <si>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</si>
  <si>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</si>
  <si>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</si>
  <si>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</si>
  <si>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</si>
  <si>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</si>
  <si>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</si>
  <si>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</si>
  <si>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</si>
  <si>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</si>
  <si>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</si>
  <si>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</si>
  <si>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</si>
  <si>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</si>
  <si>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</si>
  <si>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</si>
  <si>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</si>
  <si>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</si>
  <si>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</si>
  <si>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</si>
  <si>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</si>
  <si>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</si>
  <si>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</si>
  <si>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</si>
  <si>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</si>
  <si>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</si>
  <si>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</si>
  <si>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</si>
  <si>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</si>
  <si>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</si>
  <si>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</si>
  <si>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</si>
  <si>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</si>
  <si>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</si>
  <si>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</si>
  <si>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</si>
  <si>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</si>
  <si>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</si>
  <si>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</si>
  <si>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</si>
  <si>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</si>
  <si>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</si>
  <si>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</si>
  <si>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</si>
  <si>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</si>
  <si>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</si>
  <si>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</si>
  <si>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</si>
  <si>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</si>
  <si>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</si>
  <si>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</si>
  <si>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</si>
  <si>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</si>
  <si>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</si>
  <si>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</si>
  <si>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</si>
  <si>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</si>
  <si>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</si>
  <si>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</si>
  <si>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</si>
  <si>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</si>
  <si>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</si>
  <si>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</si>
  <si>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</si>
  <si>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</si>
  <si>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</si>
  <si>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</si>
  <si>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</si>
  <si>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</si>
  <si>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</si>
  <si>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</si>
  <si>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</si>
  <si>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</si>
  <si>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</si>
  <si>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</si>
  <si>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</si>
  <si>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</si>
  <si>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</si>
  <si>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</si>
  <si>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</si>
  <si>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</si>
  <si>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</si>
  <si>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</si>
  <si>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</si>
  <si>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</si>
  <si>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</si>
  <si>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</si>
  <si>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</si>
  <si>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</si>
  <si>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</si>
  <si>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</si>
  <si>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</si>
  <si>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</si>
  <si>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</si>
  <si>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</si>
  <si>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</si>
  <si>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</si>
  <si>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</si>
  <si>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</si>
  <si>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</si>
  <si>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</si>
  <si>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</si>
  <si>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</si>
  <si>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</si>
  <si>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</si>
  <si>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</si>
  <si>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</si>
  <si>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</si>
  <si>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</si>
  <si>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</si>
  <si>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</si>
  <si>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</si>
  <si>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</si>
  <si>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</si>
  <si>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</si>
  <si>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</si>
  <si>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</si>
  <si>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</si>
  <si>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</si>
  <si>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</si>
  <si>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</si>
  <si>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</si>
  <si>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</si>
  <si>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</si>
  <si>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</si>
  <si>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</si>
  <si>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</si>
  <si>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</si>
  <si>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</si>
  <si>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</si>
  <si>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</si>
  <si>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</si>
  <si>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</si>
  <si>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</si>
  <si>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</si>
  <si>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</si>
  <si>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</si>
  <si>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</si>
  <si>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</si>
  <si>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</si>
  <si>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</si>
  <si>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</si>
  <si>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</si>
  <si>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</si>
  <si>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</si>
  <si>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</si>
  <si>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</si>
  <si>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</si>
  <si>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</si>
  <si>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</si>
  <si>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</si>
  <si>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</si>
  <si>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</si>
  <si>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</si>
  <si>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</si>
  <si>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</si>
  <si>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</si>
  <si>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</si>
  <si>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</si>
  <si>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</si>
  <si>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</si>
  <si>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</si>
  <si>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</si>
  <si>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</si>
  <si>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</si>
  <si>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</si>
  <si>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</si>
  <si>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</si>
  <si>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</si>
  <si>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</si>
  <si>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</si>
  <si>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</si>
  <si>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</si>
  <si>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</si>
  <si>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</si>
  <si>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</si>
  <si>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</si>
  <si>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</si>
  <si>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</si>
  <si>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</si>
  <si>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</si>
  <si>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</si>
  <si>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</si>
  <si>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</si>
  <si>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</si>
  <si>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</si>
  <si>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</si>
  <si>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</si>
  <si>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</si>
  <si>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</si>
  <si>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</si>
  <si>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</si>
  <si>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</si>
  <si>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</si>
  <si>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</si>
  <si>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</si>
  <si>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</si>
  <si>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</si>
  <si>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</si>
  <si>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</si>
  <si>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</si>
  <si>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</si>
  <si>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</si>
  <si>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</si>
  <si>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</si>
  <si>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</si>
  <si>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</si>
  <si>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</si>
  <si>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</si>
  <si>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</si>
  <si>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</si>
  <si>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</si>
  <si>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</si>
  <si>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</si>
  <si>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</si>
  <si>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</si>
  <si>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</si>
  <si>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</si>
  <si>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</si>
  <si>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</si>
  <si>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</si>
  <si>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</si>
  <si>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</si>
  <si>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</si>
  <si>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</si>
  <si>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</si>
  <si>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</si>
  <si>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</si>
  <si>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</si>
  <si>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</si>
  <si>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</si>
  <si>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</si>
  <si>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</si>
  <si>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</si>
  <si>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</si>
  <si>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</si>
  <si>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</si>
  <si>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</si>
  <si>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</si>
  <si>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</si>
  <si>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</si>
  <si>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</si>
  <si>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</si>
  <si>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</si>
  <si>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</si>
  <si>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</si>
  <si>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</si>
  <si>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</si>
  <si>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</si>
  <si>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</si>
  <si>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</si>
  <si>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</si>
  <si>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</si>
  <si>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</si>
  <si>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</si>
  <si>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</si>
  <si>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</si>
  <si>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</si>
  <si>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</si>
  <si>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</si>
  <si>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</si>
  <si>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</si>
  <si>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</si>
  <si>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</si>
  <si>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</si>
  <si>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</si>
  <si>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</si>
  <si>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</si>
  <si>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</si>
  <si>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</si>
  <si>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</si>
  <si>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</si>
  <si>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</si>
  <si>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</si>
  <si>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</si>
  <si>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</si>
  <si>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</si>
  <si>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</si>
  <si>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</si>
  <si>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</si>
  <si>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</si>
  <si>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</si>
  <si>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</si>
  <si>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</si>
  <si>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</si>
  <si>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</si>
  <si>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</si>
  <si>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</si>
  <si>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</si>
  <si>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</si>
  <si>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</si>
  <si>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</si>
  <si>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</si>
  <si>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</si>
  <si>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</si>
  <si>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</si>
  <si>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</si>
  <si>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</si>
  <si>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</si>
  <si>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</si>
  <si>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</si>
  <si>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</si>
  <si>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</si>
  <si>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</si>
  <si>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</si>
  <si>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</si>
  <si>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</si>
  <si>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</si>
  <si>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</si>
  <si>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</si>
  <si>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</si>
  <si>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</si>
  <si>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</si>
  <si>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</si>
  <si>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</si>
  <si>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</si>
  <si>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</si>
  <si>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</si>
  <si>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</si>
  <si>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</si>
  <si>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</si>
  <si>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</si>
  <si>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</si>
  <si>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</si>
  <si>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</si>
  <si>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</si>
  <si>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</si>
  <si>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</si>
  <si>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</si>
  <si>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</si>
  <si>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</si>
  <si>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</si>
  <si>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</si>
  <si>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</si>
  <si>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</si>
  <si>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</si>
  <si>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</si>
  <si>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</si>
  <si>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</si>
  <si>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</si>
  <si>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</si>
  <si>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</si>
  <si>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</si>
  <si>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</si>
  <si>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</si>
  <si>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</si>
  <si>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</si>
  <si>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</si>
  <si>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</si>
  <si>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</si>
  <si>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</si>
  <si>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</si>
  <si>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</si>
  <si>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</si>
  <si>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</si>
  <si>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</si>
  <si>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</si>
  <si>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</si>
  <si>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</si>
  <si>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</si>
  <si>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</si>
  <si>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</si>
  <si>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</si>
  <si>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</si>
  <si>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</si>
  <si>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</si>
  <si>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</si>
  <si>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</si>
  <si>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</si>
  <si>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</si>
  <si>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</si>
  <si>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</si>
  <si>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</si>
  <si>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</si>
  <si>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</si>
  <si>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</si>
  <si>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</si>
  <si>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</si>
  <si>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</si>
  <si>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</si>
  <si>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</si>
  <si>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</si>
  <si>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</si>
  <si>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</si>
  <si>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</si>
  <si>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</si>
  <si>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</si>
  <si>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</si>
  <si>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</si>
  <si>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</si>
  <si>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</si>
  <si>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</si>
  <si>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</si>
  <si>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</si>
  <si>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</si>
  <si>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</si>
  <si>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</si>
  <si>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</si>
  <si>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</si>
  <si>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</si>
  <si>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</si>
  <si>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</si>
  <si>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</si>
  <si>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</si>
  <si>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</si>
  <si>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</si>
  <si>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</si>
  <si>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</si>
  <si>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</si>
  <si>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</si>
  <si>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</si>
  <si>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</si>
  <si>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</si>
  <si>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</si>
  <si>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</si>
  <si>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</si>
  <si>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</si>
  <si>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</si>
  <si>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</si>
  <si>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</si>
  <si>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</si>
  <si>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</si>
  <si>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</si>
  <si>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</si>
  <si>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</si>
  <si>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</si>
  <si>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</si>
  <si>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</si>
  <si>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</si>
  <si>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</si>
  <si>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</si>
  <si>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</si>
  <si>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</si>
  <si>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</si>
  <si>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</si>
  <si>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</si>
  <si>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</si>
  <si>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</si>
  <si>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</si>
  <si>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</si>
  <si>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</si>
  <si>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</si>
  <si>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</si>
  <si>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</si>
  <si>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</si>
  <si>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</si>
  <si>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</si>
  <si>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</si>
  <si>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</si>
  <si>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</si>
  <si>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</si>
  <si>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</si>
  <si>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</si>
  <si>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</si>
  <si>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</si>
  <si>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</si>
  <si>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</si>
  <si>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</si>
  <si>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</si>
  <si>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</si>
  <si>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</si>
  <si>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</si>
  <si>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</si>
  <si>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</si>
  <si>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</si>
  <si>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</si>
  <si>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</si>
  <si>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</si>
  <si>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</si>
  <si>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</si>
  <si>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</si>
  <si>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</si>
  <si>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</si>
  <si>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</si>
  <si>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</si>
  <si>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</si>
  <si>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</si>
  <si>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</si>
  <si>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</si>
  <si>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</si>
  <si>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</si>
  <si>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</si>
  <si>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</si>
  <si>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</si>
  <si>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</si>
  <si>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</si>
  <si>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</si>
  <si>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</si>
  <si>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</si>
  <si>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</si>
  <si>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</si>
  <si>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</si>
  <si>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</si>
  <si>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</si>
  <si>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</si>
  <si>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</si>
  <si>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</si>
  <si>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</si>
  <si>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</si>
  <si>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</si>
  <si>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</si>
  <si>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</si>
  <si>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</si>
  <si>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</si>
  <si>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</si>
  <si>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</si>
  <si>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</si>
  <si>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</si>
  <si>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</si>
  <si>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</si>
  <si>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</si>
  <si>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</si>
  <si>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</si>
  <si>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</si>
  <si>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</si>
  <si>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</si>
  <si>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</si>
  <si>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</si>
  <si>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</si>
  <si>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</si>
  <si>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</si>
  <si>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</si>
  <si>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</si>
  <si>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</si>
  <si>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</si>
  <si>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</si>
  <si>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</si>
  <si>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</si>
  <si>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</si>
  <si>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</si>
  <si>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</si>
  <si>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</si>
  <si>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</si>
  <si>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</si>
  <si>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</si>
  <si>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</si>
  <si>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</si>
  <si>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</si>
  <si>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</si>
  <si>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</si>
  <si>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</si>
  <si>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</si>
  <si>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</si>
  <si>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</si>
  <si>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</si>
  <si>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</si>
  <si>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</si>
  <si>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</si>
  <si>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</si>
  <si>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</si>
  <si>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</si>
  <si>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</si>
  <si>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</si>
  <si>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</si>
  <si>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</si>
  <si>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</si>
  <si>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</si>
  <si>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</si>
  <si>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</si>
  <si>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</si>
  <si>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</si>
  <si>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</si>
  <si>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</si>
  <si>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</si>
  <si>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</si>
  <si>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</si>
  <si>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</si>
  <si>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</si>
  <si>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</si>
  <si>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</si>
  <si>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</si>
  <si>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</si>
  <si>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</si>
  <si>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</si>
  <si>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</si>
  <si>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</si>
  <si>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</si>
  <si>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</si>
  <si>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</si>
  <si>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</si>
  <si>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</si>
  <si>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</si>
  <si>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</si>
  <si>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</si>
  <si>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</si>
  <si>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</si>
  <si>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</si>
  <si>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</si>
  <si>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</si>
  <si>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</si>
  <si>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</si>
  <si>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</si>
  <si>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</si>
  <si>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</si>
  <si>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</si>
  <si>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</si>
  <si>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</si>
  <si>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</si>
  <si>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</si>
  <si>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</si>
  <si>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</si>
  <si>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</si>
  <si>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</si>
  <si>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</si>
  <si>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</si>
  <si>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</si>
  <si>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</si>
  <si>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</si>
  <si>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</si>
  <si>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</si>
  <si>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</si>
  <si>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</si>
  <si>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</si>
  <si>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</si>
  <si>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</si>
  <si>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</si>
  <si>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</si>
  <si>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</si>
  <si>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</si>
  <si>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</si>
  <si>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</si>
  <si>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</si>
  <si>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</si>
  <si>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</si>
  <si>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</si>
  <si>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</si>
  <si>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</si>
  <si>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</si>
  <si>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</si>
  <si>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</si>
  <si>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</si>
  <si>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</si>
  <si>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</si>
  <si>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</si>
  <si>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</si>
  <si>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</si>
  <si>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</si>
  <si>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</si>
  <si>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</si>
  <si>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</si>
  <si>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</si>
  <si>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</si>
  <si>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</si>
  <si>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</si>
  <si>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</si>
  <si>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</si>
  <si>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</si>
  <si>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</si>
  <si>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</si>
  <si>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</si>
  <si>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</si>
  <si>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</si>
  <si>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</si>
  <si>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</si>
  <si>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</si>
  <si>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</si>
  <si>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</si>
  <si>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</si>
  <si>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</si>
  <si>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</si>
  <si>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</si>
  <si>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</si>
  <si>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</si>
  <si>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</si>
  <si>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</si>
  <si>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</si>
  <si>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</si>
  <si>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</si>
  <si>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</si>
  <si>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</si>
  <si>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</si>
  <si>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</si>
  <si>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</si>
  <si>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</si>
  <si>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</si>
  <si>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</si>
  <si>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</si>
  <si>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</si>
  <si>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</si>
  <si>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</si>
  <si>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</si>
  <si>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</si>
  <si>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</si>
  <si>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</si>
  <si>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</si>
  <si>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</si>
  <si>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</si>
  <si>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</si>
  <si>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</si>
  <si>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</si>
  <si>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</si>
  <si>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</si>
  <si>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</si>
  <si>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</si>
  <si>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</si>
  <si>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</si>
  <si>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</si>
  <si>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</si>
  <si>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</si>
  <si>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</si>
  <si>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</si>
  <si>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</si>
  <si>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</si>
  <si>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</si>
  <si>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</si>
  <si>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</si>
  <si>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</si>
  <si>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</si>
  <si>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</si>
  <si>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</si>
  <si>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</si>
  <si>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</si>
  <si>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</si>
  <si>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</si>
  <si>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</si>
  <si>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</si>
  <si>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</si>
  <si>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</si>
  <si>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</si>
  <si>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</si>
  <si>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</si>
  <si>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</si>
  <si>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</si>
  <si>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</si>
  <si>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</si>
  <si>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</si>
  <si>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</si>
  <si>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</si>
  <si>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</si>
  <si>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</si>
  <si>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</si>
  <si>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</si>
  <si>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</si>
  <si>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</si>
  <si>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</si>
  <si>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</si>
  <si>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</si>
  <si>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</si>
  <si>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</si>
  <si>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</si>
  <si>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</si>
  <si>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</si>
  <si>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</si>
  <si>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</si>
  <si>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</si>
  <si>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</si>
  <si>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</si>
  <si>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</si>
  <si>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</si>
  <si>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</si>
  <si>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</si>
  <si>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</si>
  <si>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</si>
  <si>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</si>
  <si>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</si>
  <si>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</si>
  <si>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</si>
  <si>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</si>
  <si>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</si>
  <si>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</si>
  <si>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</si>
  <si>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</si>
  <si>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</si>
  <si>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</si>
  <si>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</si>
  <si>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</si>
  <si>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</si>
  <si>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</si>
  <si>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</si>
  <si>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</si>
  <si>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</si>
  <si>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</si>
  <si>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</si>
  <si>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</si>
  <si>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</si>
  <si>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</si>
  <si>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</si>
  <si>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</si>
  <si>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</si>
  <si>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</si>
  <si>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</si>
  <si>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</si>
  <si>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</si>
  <si>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</si>
  <si>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</si>
  <si>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</si>
  <si>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</si>
  <si>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</si>
  <si>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</si>
  <si>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</si>
  <si>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</si>
  <si>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</si>
  <si>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</si>
  <si>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</si>
  <si>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</si>
  <si>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</si>
  <si>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</si>
  <si>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</si>
  <si>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</si>
  <si>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</si>
  <si>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</si>
  <si>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</si>
  <si>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</si>
  <si>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</si>
  <si>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</si>
  <si>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</si>
  <si>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</si>
  <si>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</si>
  <si>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</si>
  <si>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</si>
  <si>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</si>
  <si>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</si>
  <si>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</si>
  <si>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</si>
  <si>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</si>
  <si>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</si>
  <si>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</si>
  <si>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</si>
  <si>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</si>
  <si>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</si>
  <si>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</si>
  <si>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</si>
  <si>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</si>
  <si>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</si>
  <si>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</si>
  <si>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</si>
  <si>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</si>
  <si>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</si>
  <si>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</si>
  <si>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</si>
  <si>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</si>
  <si>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</si>
  <si>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</si>
  <si>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</si>
  <si>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</si>
  <si>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</si>
  <si>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</si>
  <si>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</si>
  <si>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</si>
  <si>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</si>
  <si>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</si>
  <si>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</si>
  <si>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</si>
  <si>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</si>
  <si>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</si>
  <si>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</si>
  <si>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</si>
  <si>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</si>
  <si>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</si>
  <si>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</si>
  <si>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</si>
  <si>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</si>
  <si>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</si>
  <si>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</si>
  <si>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</si>
  <si>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</si>
  <si>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</si>
  <si>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</si>
  <si>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</si>
  <si>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</si>
  <si>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</si>
  <si>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</si>
  <si>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</si>
  <si>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</si>
  <si>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</si>
  <si>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</si>
  <si>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</si>
  <si>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</si>
  <si>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</si>
  <si>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</si>
  <si>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</si>
  <si>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</si>
  <si>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</si>
  <si>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</si>
  <si>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</si>
  <si>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</si>
  <si>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</si>
  <si>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</si>
  <si>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</si>
  <si>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</si>
  <si>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</si>
  <si>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</si>
  <si>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</si>
  <si>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</si>
  <si>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</si>
  <si>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</si>
  <si>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</si>
  <si>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</si>
  <si>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</si>
  <si>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</si>
  <si>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</si>
  <si>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</si>
  <si>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</si>
  <si>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</si>
  <si>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</si>
  <si>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</si>
  <si>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</si>
  <si>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</si>
  <si>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</si>
  <si>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</si>
  <si>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</si>
  <si>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</si>
  <si>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</si>
  <si>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</si>
  <si>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</si>
  <si>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</si>
  <si>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</si>
  <si>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</si>
  <si>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</si>
  <si>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</si>
  <si>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</si>
  <si>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</si>
  <si>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</si>
  <si>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</si>
  <si>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</si>
  <si>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</si>
  <si>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</si>
  <si>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</si>
  <si>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</si>
  <si>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</si>
  <si>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</si>
  <si>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</si>
  <si>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</si>
  <si>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</si>
  <si>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</si>
  <si>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</si>
  <si>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</si>
  <si>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</si>
  <si>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</si>
  <si>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</si>
  <si>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</si>
  <si>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</si>
  <si>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</si>
  <si>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</si>
  <si>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</si>
  <si>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</si>
  <si>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</si>
  <si>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</si>
  <si>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</si>
  <si>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</si>
  <si>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</si>
  <si>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</si>
  <si>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</si>
  <si>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</si>
  <si>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</si>
  <si>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</si>
  <si>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</si>
  <si>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</si>
  <si>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</si>
  <si>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</si>
  <si>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</si>
  <si>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</si>
  <si>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</si>
  <si>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</si>
  <si>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</si>
  <si>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</si>
  <si>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</si>
  <si>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</si>
  <si>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</si>
  <si>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</si>
  <si>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</si>
  <si>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</si>
  <si>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</si>
  <si>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</si>
  <si>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</si>
  <si>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</si>
  <si>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</si>
  <si>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</si>
  <si>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</si>
  <si>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</si>
  <si>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</si>
  <si>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</si>
  <si>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</si>
  <si>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</si>
  <si>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</si>
  <si>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</si>
  <si>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</si>
  <si>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</si>
  <si>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</si>
  <si>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</si>
  <si>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</si>
  <si>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</si>
  <si>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</si>
  <si>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</si>
  <si>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</si>
  <si>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</si>
  <si>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</si>
  <si>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</si>
  <si>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</si>
  <si>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</si>
  <si>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</si>
  <si>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</si>
  <si>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</si>
  <si>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</si>
  <si>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</si>
  <si>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</si>
  <si>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</si>
  <si>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</si>
  <si>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</si>
  <si>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</si>
  <si>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</si>
  <si>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</si>
  <si>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</si>
  <si>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</si>
  <si>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</si>
  <si>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</si>
  <si>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</si>
  <si>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</si>
  <si>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</si>
  <si>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</si>
  <si>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</si>
  <si>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</si>
  <si>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</si>
  <si>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</si>
  <si>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</si>
  <si>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</si>
  <si>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</si>
  <si>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</si>
  <si>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</si>
  <si>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</si>
  <si>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</si>
  <si>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</si>
  <si>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</si>
  <si>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</si>
  <si>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</si>
  <si>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</si>
  <si>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</si>
  <si>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</si>
  <si>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</si>
  <si>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</si>
  <si>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</si>
  <si>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</si>
  <si>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</si>
  <si>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</si>
  <si>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</si>
  <si>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</si>
  <si>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</si>
  <si>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</si>
  <si>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</si>
  <si>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</si>
  <si>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</si>
  <si>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</si>
  <si>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</si>
  <si>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</si>
  <si>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</si>
  <si>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</si>
  <si>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</si>
  <si>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</si>
  <si>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</si>
  <si>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</si>
  <si>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</si>
  <si>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</si>
  <si>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</si>
  <si>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</si>
  <si>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</si>
  <si>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</si>
  <si>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</si>
  <si>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</si>
  <si>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</si>
  <si>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</si>
  <si>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</si>
  <si>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</si>
  <si>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</si>
  <si>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</si>
  <si>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</si>
  <si>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</si>
  <si>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</si>
  <si>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</si>
  <si>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</si>
  <si>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</si>
  <si>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</si>
  <si>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</si>
  <si>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</si>
  <si>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</si>
  <si>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</si>
  <si>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</si>
  <si>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</si>
  <si>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</si>
  <si>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</si>
  <si>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</si>
  <si>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</si>
  <si>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</si>
  <si>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</si>
  <si>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</si>
  <si>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</si>
  <si>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</si>
  <si>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</si>
  <si>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</si>
  <si>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</si>
  <si>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</si>
  <si>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</si>
  <si>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</si>
  <si>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</si>
  <si>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</si>
  <si>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</si>
  <si>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</si>
  <si>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</si>
  <si>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</si>
  <si>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</si>
  <si>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</si>
  <si>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</si>
  <si>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</si>
  <si>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</si>
  <si>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</si>
  <si>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</si>
  <si>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</si>
  <si>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</si>
  <si>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</si>
  <si>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</si>
  <si>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</si>
  <si>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</si>
  <si>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</si>
  <si>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</si>
  <si>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</si>
  <si>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</si>
  <si>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</si>
  <si>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</si>
  <si>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</si>
  <si>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</si>
  <si>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</si>
  <si>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</si>
  <si>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</si>
  <si>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</si>
  <si>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</si>
  <si>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</si>
  <si>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</si>
  <si>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</si>
  <si>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</si>
  <si>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</si>
  <si>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</si>
  <si>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</si>
  <si>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</si>
  <si>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</si>
  <si>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</si>
  <si>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</si>
  <si>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</si>
  <si>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</si>
  <si>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</si>
  <si>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</si>
  <si>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</si>
  <si>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</si>
  <si>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</si>
  <si>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</si>
  <si>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</si>
  <si>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</si>
  <si>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</si>
  <si>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</si>
  <si>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</si>
  <si>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</si>
  <si>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</si>
  <si>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</si>
  <si>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</si>
  <si>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</si>
  <si>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</si>
  <si>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</si>
  <si>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</si>
  <si>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</si>
  <si>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</si>
  <si>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</si>
  <si>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</si>
  <si>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</si>
  <si>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</si>
  <si>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</si>
  <si>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</si>
  <si>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</si>
  <si>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</si>
  <si>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</si>
  <si>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</si>
  <si>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</si>
  <si>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</si>
  <si>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</si>
  <si>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</si>
  <si>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</si>
  <si>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</si>
  <si>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</si>
  <si>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</si>
  <si>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</si>
  <si>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</si>
  <si>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</si>
  <si>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</si>
  <si>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</si>
  <si>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</si>
  <si>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</si>
  <si>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</si>
  <si>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</si>
  <si>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</si>
  <si>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</si>
  <si>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</si>
  <si>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</si>
  <si>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</si>
  <si>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</si>
  <si>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</si>
  <si>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</si>
  <si>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</si>
  <si>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</si>
  <si>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</si>
  <si>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</si>
  <si>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</si>
  <si>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</si>
  <si>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</si>
  <si>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</si>
  <si>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</si>
  <si>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</si>
  <si>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</si>
  <si>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</si>
  <si>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</si>
  <si>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</si>
  <si>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</si>
  <si>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</si>
  <si>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</si>
  <si>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</si>
  <si>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</si>
  <si>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</si>
  <si>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</si>
  <si>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</si>
  <si>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</si>
  <si>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</si>
  <si>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</si>
  <si>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</si>
  <si>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</si>
  <si>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</si>
  <si>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</si>
  <si>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</si>
  <si>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</si>
  <si>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</si>
  <si>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</si>
  <si>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</si>
  <si>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</si>
  <si>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</si>
  <si>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</si>
  <si>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</si>
  <si>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</si>
  <si>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</si>
  <si>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</si>
  <si>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</si>
  <si>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</si>
  <si>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</si>
  <si>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</si>
  <si>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</si>
  <si>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</si>
  <si>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</si>
  <si>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</si>
  <si>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</si>
  <si>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</si>
  <si>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</si>
  <si>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</si>
  <si>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</si>
  <si>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</si>
  <si>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</si>
  <si>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</si>
  <si>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</si>
  <si>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</si>
  <si>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</si>
  <si>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</si>
  <si>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</si>
  <si>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</si>
  <si>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</si>
  <si>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</si>
  <si>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</si>
  <si>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</si>
  <si>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</si>
  <si>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</si>
  <si>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</si>
  <si>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</si>
  <si>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</si>
  <si>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</si>
  <si>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</si>
  <si>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</si>
  <si>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</si>
  <si>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</si>
  <si>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</si>
  <si>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</si>
  <si>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</si>
  <si>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</si>
  <si>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</si>
  <si>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</si>
  <si>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</si>
  <si>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</si>
  <si>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</si>
  <si>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</si>
  <si>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</si>
  <si>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</si>
  <si>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</si>
  <si>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</si>
  <si>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</si>
  <si>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</si>
  <si>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</si>
  <si>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</si>
  <si>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</si>
  <si>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</si>
  <si>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</si>
  <si>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</si>
  <si>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</si>
  <si>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</si>
  <si>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</si>
  <si>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</si>
  <si>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</si>
  <si>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</si>
  <si>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</si>
  <si>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</si>
  <si>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</si>
  <si>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</si>
  <si>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</si>
  <si>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</si>
  <si>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</si>
  <si>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</si>
  <si>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</si>
  <si>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</si>
  <si>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</si>
  <si>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</si>
  <si>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</si>
  <si>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</si>
  <si>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</si>
  <si>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</si>
  <si>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</si>
  <si>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</si>
  <si>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</si>
  <si>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</si>
  <si>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</si>
  <si>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</si>
  <si>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</si>
  <si>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</si>
  <si>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</si>
  <si>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</si>
  <si>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</si>
  <si>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</si>
  <si>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</si>
  <si>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</si>
  <si>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</si>
  <si>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</si>
  <si>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</si>
  <si>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</si>
  <si>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</si>
  <si>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</si>
  <si>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</si>
  <si>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</si>
  <si>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</si>
  <si>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</si>
  <si>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</si>
  <si>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</si>
  <si>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</si>
  <si>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</si>
  <si>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</si>
  <si>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</si>
  <si>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</si>
  <si>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</si>
  <si>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</si>
  <si>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</si>
  <si>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</si>
  <si>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</si>
  <si>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</si>
  <si>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</si>
  <si>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</si>
  <si>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</si>
  <si>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</si>
  <si>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</si>
  <si>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</si>
  <si>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</si>
  <si>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</si>
  <si>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</si>
  <si>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</si>
  <si>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</si>
  <si>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</si>
  <si>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</si>
  <si>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</si>
  <si>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</si>
  <si>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</si>
  <si>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</si>
  <si>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</si>
  <si>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</si>
  <si>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</si>
  <si>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</si>
  <si>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</si>
  <si>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</si>
  <si>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</si>
  <si>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</si>
  <si>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</si>
  <si>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</si>
  <si>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</si>
  <si>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</si>
  <si>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</si>
  <si>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</si>
  <si>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</si>
  <si>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</si>
  <si>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</si>
  <si>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</si>
  <si>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</si>
  <si>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</si>
  <si>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</si>
  <si>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</si>
  <si>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</si>
  <si>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</si>
  <si>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</si>
  <si>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</si>
  <si>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</si>
  <si>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</si>
  <si>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</si>
  <si>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</si>
  <si>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</si>
  <si>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</si>
  <si>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</si>
  <si>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</si>
  <si>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</si>
  <si>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</si>
  <si>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</si>
  <si>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</si>
  <si>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</si>
  <si>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</si>
  <si>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</si>
  <si>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</si>
  <si>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</si>
  <si>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</si>
  <si>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</si>
  <si>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</si>
  <si>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</si>
  <si>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</si>
  <si>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</si>
  <si>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</si>
  <si>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</si>
  <si>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</si>
  <si>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</si>
  <si>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</si>
  <si>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</si>
  <si>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</si>
  <si>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</si>
  <si>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</si>
  <si>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</si>
  <si>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</si>
  <si>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</si>
  <si>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</si>
  <si>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</si>
  <si>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</si>
  <si>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</si>
  <si>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</si>
  <si>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</si>
  <si>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</si>
  <si>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</si>
  <si>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</si>
  <si>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</si>
  <si>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</si>
  <si>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</si>
  <si>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</si>
  <si>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</si>
  <si>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</si>
  <si>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</si>
  <si>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</si>
  <si>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</si>
  <si>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</si>
  <si>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</si>
  <si>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</si>
  <si>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</si>
  <si>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</si>
  <si>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</si>
  <si>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</si>
  <si>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</si>
  <si>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</si>
  <si>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</si>
  <si>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</si>
  <si>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</si>
  <si>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</si>
  <si>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</si>
  <si>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</si>
  <si>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</si>
  <si>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</si>
  <si>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</si>
  <si>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</si>
  <si>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</si>
  <si>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</si>
  <si>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</si>
  <si>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</si>
  <si>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</si>
  <si>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</si>
  <si>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</si>
  <si>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</si>
  <si>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</si>
  <si>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</si>
  <si>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</si>
  <si>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</si>
  <si>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</si>
  <si>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</si>
  <si>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</si>
  <si>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</si>
  <si>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</si>
  <si>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</si>
  <si>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</si>
  <si>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</si>
  <si>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</si>
  <si>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</si>
  <si>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</si>
  <si>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</si>
  <si>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</si>
  <si>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</si>
  <si>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</si>
  <si>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</si>
  <si>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</si>
  <si>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</si>
  <si>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</si>
  <si>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</si>
  <si>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</si>
  <si>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</si>
  <si>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</si>
  <si>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</si>
  <si>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</si>
  <si>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</si>
  <si>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</si>
  <si>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</si>
  <si>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</si>
  <si>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</si>
  <si>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</si>
  <si>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</si>
  <si>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</si>
  <si>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</si>
  <si>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</si>
  <si>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</si>
  <si>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</si>
  <si>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</si>
  <si>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</si>
  <si>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</si>
  <si>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</si>
  <si>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</si>
  <si>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</si>
  <si>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</si>
  <si>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</si>
  <si>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</si>
  <si>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</si>
  <si>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</si>
  <si>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</si>
  <si>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</si>
  <si>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</si>
  <si>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</si>
  <si>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</si>
  <si>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</si>
  <si>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</si>
  <si>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</si>
  <si>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</si>
  <si>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</si>
  <si>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</si>
  <si>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</si>
  <si>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</si>
  <si>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</si>
  <si>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</si>
  <si>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</si>
  <si>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</si>
  <si>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</si>
  <si>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</si>
  <si>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</si>
  <si>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</si>
  <si>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</si>
  <si>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</si>
  <si>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</si>
  <si>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</si>
  <si>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</si>
  <si>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</si>
  <si>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</si>
  <si>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</si>
  <si>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</si>
  <si>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</si>
  <si>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</si>
  <si>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</si>
  <si>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</si>
  <si>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</si>
  <si>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</si>
  <si>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</si>
  <si>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</si>
  <si>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</si>
  <si>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</si>
  <si>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</si>
  <si>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</si>
  <si>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</si>
  <si>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</si>
  <si>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</si>
  <si>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</si>
  <si>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</si>
  <si>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</si>
  <si>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</si>
  <si>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</si>
  <si>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</si>
  <si>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</si>
  <si>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</si>
  <si>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</si>
  <si>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</si>
  <si>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</si>
  <si>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</si>
  <si>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</si>
  <si>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</si>
  <si>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</si>
  <si>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</si>
  <si>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</si>
  <si>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</si>
  <si>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</si>
  <si>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</si>
  <si>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</si>
  <si>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</si>
  <si>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</si>
  <si>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</si>
  <si>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</si>
  <si>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</si>
  <si>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</si>
  <si>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</si>
  <si>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</si>
  <si>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</si>
  <si>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</si>
  <si>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</si>
  <si>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</si>
  <si>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</si>
  <si>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</si>
  <si>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</si>
  <si>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</si>
  <si>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</si>
  <si>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</si>
  <si>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</si>
  <si>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</si>
  <si>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</si>
  <si>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</si>
  <si>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</si>
  <si>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</si>
  <si>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</si>
  <si>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</si>
  <si>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</si>
  <si>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</si>
  <si>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</si>
  <si>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</si>
  <si>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</si>
  <si>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</si>
  <si>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</si>
  <si>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</si>
  <si>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</si>
  <si>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</si>
  <si>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</si>
  <si>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</si>
  <si>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</si>
  <si>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</si>
  <si>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</si>
  <si>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</si>
  <si>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</si>
  <si>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</si>
  <si>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</si>
  <si>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</si>
  <si>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</si>
  <si>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</si>
  <si>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</si>
  <si>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</si>
  <si>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</si>
  <si>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</si>
  <si>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</si>
  <si>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</si>
  <si>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</si>
  <si>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</si>
  <si>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</si>
  <si>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</si>
  <si>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</si>
  <si>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</si>
  <si>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</si>
  <si>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</si>
  <si>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</si>
  <si>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</si>
  <si>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</si>
  <si>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</si>
  <si>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</si>
  <si>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</si>
  <si>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</si>
  <si>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</si>
  <si>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</si>
  <si>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</si>
  <si>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</si>
  <si>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</si>
  <si>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</si>
  <si>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</si>
  <si>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</si>
  <si>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</si>
  <si>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</si>
  <si>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</si>
  <si>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</si>
  <si>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</si>
  <si>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</si>
  <si>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</si>
  <si>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</si>
  <si>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</si>
  <si>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</si>
  <si>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</si>
  <si>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</si>
  <si>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</si>
  <si>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</si>
  <si>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</si>
  <si>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</si>
  <si>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</si>
  <si>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</si>
  <si>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</si>
  <si>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</si>
  <si>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</si>
  <si>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</si>
  <si>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</si>
  <si>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</si>
  <si>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</si>
  <si>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</si>
  <si>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</si>
  <si>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</si>
  <si>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</si>
  <si>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</si>
  <si>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</si>
  <si>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</si>
  <si>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</si>
  <si>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</si>
  <si>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</si>
  <si>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</si>
  <si>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</si>
  <si>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</si>
  <si>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</si>
  <si>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</si>
  <si>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</si>
  <si>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</si>
  <si>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</si>
  <si>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</si>
  <si>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</si>
  <si>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</si>
  <si>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</si>
  <si>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</si>
  <si>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</si>
  <si>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</si>
  <si>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</si>
  <si>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</si>
  <si>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</si>
  <si>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</si>
  <si>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</si>
  <si>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</si>
  <si>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</si>
  <si>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</si>
  <si>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</si>
  <si>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</si>
  <si>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</si>
  <si>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</si>
  <si>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</si>
  <si>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</si>
  <si>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</si>
  <si>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</si>
  <si>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</si>
  <si>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</si>
  <si>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</si>
  <si>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</si>
  <si>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</si>
  <si>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</si>
  <si>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</si>
  <si>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</si>
  <si>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</si>
  <si>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</si>
  <si>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</si>
  <si>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</si>
  <si>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</si>
  <si>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</si>
  <si>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</si>
  <si>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</si>
  <si>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</si>
  <si>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</si>
  <si>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</si>
  <si>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</si>
  <si>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</si>
  <si>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</si>
  <si>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</si>
  <si>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</si>
  <si>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</si>
  <si>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</si>
  <si>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</si>
  <si>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</si>
  <si>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</si>
  <si>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</si>
  <si>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</si>
  <si>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</si>
  <si>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</si>
  <si>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</si>
  <si>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</si>
  <si>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</si>
  <si>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</si>
  <si>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</si>
  <si>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</si>
  <si>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</si>
  <si>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</si>
  <si>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</si>
  <si>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</si>
  <si>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</si>
  <si>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</si>
  <si>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</si>
  <si>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</si>
  <si>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</si>
  <si>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</si>
  <si>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</si>
  <si>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</si>
  <si>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</si>
  <si>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</si>
  <si>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</si>
  <si>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</si>
  <si>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</si>
  <si>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</si>
  <si>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</si>
  <si>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</si>
  <si>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</si>
  <si>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</si>
  <si>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</si>
  <si>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</si>
  <si>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</si>
  <si>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</si>
  <si>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</si>
  <si>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</si>
  <si>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</si>
  <si>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</si>
  <si>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</si>
  <si>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</si>
  <si>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</si>
  <si>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</si>
  <si>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</si>
  <si>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</si>
  <si>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</si>
  <si>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</si>
  <si>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</si>
  <si>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</si>
  <si>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</si>
  <si>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</si>
  <si>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</si>
  <si>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</si>
  <si>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</si>
  <si>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</si>
  <si>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</si>
  <si>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</si>
  <si>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</si>
  <si>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</si>
  <si>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</si>
  <si>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</si>
  <si>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</si>
  <si>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</si>
  <si>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</si>
  <si>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</si>
  <si>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</si>
  <si>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</si>
  <si>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</si>
  <si>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</si>
  <si>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</si>
  <si>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</si>
  <si>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</si>
  <si>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</si>
  <si>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</si>
  <si>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</si>
  <si>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</si>
  <si>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</si>
  <si>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</si>
  <si>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</si>
  <si>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</si>
  <si>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</si>
  <si>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</si>
  <si>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</si>
  <si>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</si>
  <si>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</si>
  <si>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</si>
  <si>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</si>
  <si>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</si>
  <si>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</si>
  <si>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</si>
  <si>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</si>
  <si>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</si>
  <si>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</si>
  <si>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</si>
  <si>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</si>
  <si>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</si>
  <si>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</si>
  <si>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</si>
  <si>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</si>
  <si>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</si>
  <si>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</si>
  <si>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</si>
  <si>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</si>
  <si>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</si>
  <si>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</si>
  <si>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</si>
  <si>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</si>
  <si>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</si>
  <si>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</si>
  <si>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</si>
  <si>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</si>
  <si>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</si>
  <si>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</si>
  <si>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</si>
  <si>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</si>
  <si>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</si>
  <si>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</si>
  <si>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</si>
  <si>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</si>
  <si>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</si>
  <si>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</si>
  <si>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</si>
  <si>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</si>
  <si>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</si>
  <si>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</si>
  <si>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</si>
  <si>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</si>
  <si>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</si>
  <si>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</si>
  <si>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</si>
  <si>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</si>
  <si>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</si>
  <si>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</si>
  <si>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</si>
  <si>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</si>
  <si>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</si>
  <si>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</si>
  <si>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</si>
  <si>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</si>
  <si>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</si>
  <si>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</si>
  <si>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</si>
  <si>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</si>
  <si>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</si>
  <si>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</si>
  <si>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</si>
  <si>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</si>
  <si>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</si>
  <si>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</si>
  <si>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</si>
  <si>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</si>
  <si>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</si>
  <si>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</si>
  <si>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</si>
  <si>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</si>
  <si>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</si>
  <si>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</si>
  <si>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</si>
  <si>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</si>
  <si>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</si>
  <si>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</si>
  <si>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</si>
  <si>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</si>
  <si>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</si>
  <si>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</si>
  <si>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</si>
  <si>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</si>
  <si>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</si>
  <si>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</si>
  <si>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</si>
  <si>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</si>
  <si>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</si>
  <si>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</si>
  <si>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</si>
  <si>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</si>
  <si>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</si>
  <si>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</si>
  <si>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</si>
  <si>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</si>
  <si>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</si>
  <si>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</si>
  <si>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</si>
  <si>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</si>
  <si>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</si>
  <si>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</si>
  <si>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</si>
  <si>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</si>
  <si>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</si>
  <si>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</si>
  <si>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</si>
  <si>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</si>
  <si>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</si>
  <si>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</si>
  <si>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</si>
  <si>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</si>
  <si>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</si>
  <si>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</si>
  <si>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</si>
  <si>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</si>
  <si>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</si>
  <si>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</si>
  <si>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</si>
  <si>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</si>
  <si>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</si>
  <si>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</si>
  <si>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</si>
  <si>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</si>
  <si>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</si>
  <si>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</si>
  <si>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</si>
  <si>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</si>
  <si>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</si>
  <si>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</si>
  <si>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</si>
  <si>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</si>
  <si>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</si>
  <si>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</si>
  <si>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</si>
  <si>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</si>
  <si>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</si>
  <si>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</si>
  <si>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</si>
  <si>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</si>
  <si>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</si>
  <si>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</si>
  <si>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</si>
  <si>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</si>
  <si>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</si>
  <si>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</si>
  <si>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</si>
  <si>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</si>
  <si>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</si>
  <si>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</si>
  <si>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</si>
  <si>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</si>
  <si>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</si>
  <si>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</si>
  <si>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</si>
  <si>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</si>
  <si>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</si>
  <si>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</si>
  <si>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</si>
  <si>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</si>
  <si>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</si>
  <si>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</si>
  <si>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</si>
  <si>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</si>
  <si>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</si>
  <si>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</si>
  <si>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</si>
  <si>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</si>
  <si>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</si>
  <si>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</si>
  <si>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</si>
  <si>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</si>
  <si>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</si>
  <si>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</si>
  <si>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</si>
  <si>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</si>
  <si>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</si>
  <si>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</si>
  <si>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</si>
  <si>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</si>
  <si>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</si>
  <si>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</si>
  <si>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</si>
  <si>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</si>
  <si>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</si>
  <si>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</si>
  <si>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</si>
  <si>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</si>
  <si>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</si>
  <si>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</si>
  <si>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</si>
  <si>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</si>
  <si>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</si>
  <si>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</si>
  <si>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</si>
  <si>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</si>
  <si>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</si>
  <si>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</si>
  <si>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</si>
  <si>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</si>
  <si>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</si>
  <si>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</si>
  <si>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</si>
  <si>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</si>
  <si>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</si>
  <si>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</si>
  <si>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</si>
  <si>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</si>
  <si>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</si>
  <si>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</si>
  <si>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</si>
  <si>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</si>
  <si>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</si>
  <si>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</si>
  <si>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</si>
  <si>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</si>
  <si>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</si>
  <si>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</si>
  <si>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</si>
  <si>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</si>
  <si>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</si>
  <si>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</si>
  <si>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</si>
  <si>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</si>
  <si>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</si>
  <si>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</si>
  <si>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</si>
  <si>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</si>
  <si>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</si>
  <si>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</si>
  <si>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</si>
  <si>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</si>
  <si>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</si>
  <si>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</si>
  <si>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</si>
  <si>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</si>
  <si>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</si>
  <si>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</si>
  <si>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</si>
  <si>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</si>
  <si>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</si>
  <si>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</si>
  <si>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</si>
  <si>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</si>
  <si>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</si>
  <si>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</si>
  <si>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</si>
  <si>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</si>
  <si>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</si>
  <si>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</si>
  <si>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</si>
  <si>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</si>
  <si>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</si>
  <si>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</si>
  <si>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</si>
  <si>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</si>
  <si>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</si>
  <si>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</si>
  <si>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</si>
  <si>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</si>
  <si>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</si>
  <si>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</si>
  <si>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</si>
  <si>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</si>
  <si>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</si>
  <si>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</si>
  <si>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</si>
  <si>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</si>
  <si>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</si>
  <si>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</si>
  <si>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</si>
  <si>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</si>
  <si>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</si>
  <si>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</si>
  <si>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</si>
  <si>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</si>
  <si>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</si>
  <si>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</si>
  <si>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</si>
  <si>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</si>
  <si>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</si>
  <si>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</si>
  <si>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</si>
  <si>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</si>
  <si>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</si>
  <si>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</si>
  <si>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</si>
  <si>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</si>
  <si>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</si>
  <si>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</si>
  <si>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</si>
  <si>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</si>
  <si>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</si>
  <si>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</si>
  <si>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</si>
  <si>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</si>
  <si>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</si>
  <si>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</si>
  <si>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</si>
  <si>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</si>
  <si>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</si>
  <si>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</si>
  <si>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</si>
  <si>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</si>
  <si>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</si>
  <si>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</si>
  <si>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</si>
  <si>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</si>
  <si>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</si>
  <si>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</si>
  <si>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</si>
  <si>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</si>
  <si>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</si>
  <si>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</si>
  <si>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</si>
  <si>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</si>
  <si>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</si>
  <si>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</si>
  <si>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</si>
  <si>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</si>
  <si>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</si>
  <si>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</si>
  <si>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</si>
  <si>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</si>
  <si>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</si>
  <si>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</si>
  <si>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</si>
  <si>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</si>
  <si>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</si>
  <si>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</si>
  <si>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</si>
  <si>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</si>
  <si>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</si>
  <si>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</si>
  <si>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</si>
  <si>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</si>
  <si>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</si>
  <si>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</si>
  <si>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</si>
  <si>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</si>
  <si>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</si>
  <si>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</si>
  <si>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</si>
  <si>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</si>
  <si>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</si>
  <si>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</si>
  <si>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</si>
  <si>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</si>
  <si>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</si>
  <si>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</si>
  <si>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</si>
  <si>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</si>
  <si>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</si>
  <si>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</si>
  <si>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</si>
  <si>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</si>
  <si>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</si>
  <si>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</si>
  <si>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</si>
  <si>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</si>
  <si>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</si>
  <si>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</si>
  <si>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</si>
  <si>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</si>
  <si>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</si>
  <si>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</si>
  <si>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</si>
  <si>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</si>
  <si>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</si>
  <si>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</si>
  <si>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</si>
  <si>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</si>
  <si>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</si>
  <si>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</si>
  <si>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</si>
  <si>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</si>
  <si>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</si>
  <si>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</si>
  <si>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</si>
  <si>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</si>
  <si>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</si>
  <si>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</si>
  <si>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</si>
  <si>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</si>
  <si>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</si>
  <si>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</si>
  <si>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</si>
  <si>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</si>
  <si>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</si>
  <si>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</si>
  <si>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</si>
  <si>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</si>
  <si>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</si>
  <si>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</si>
  <si>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</si>
  <si>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</si>
  <si>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</si>
  <si>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</si>
  <si>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</si>
  <si>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</si>
  <si>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</si>
  <si>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</si>
  <si>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</si>
  <si>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</si>
  <si>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</si>
  <si>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</si>
  <si>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</si>
  <si>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</si>
  <si>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</si>
  <si>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</si>
  <si>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</si>
  <si>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</si>
  <si>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</si>
  <si>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</si>
  <si>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</si>
  <si>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</si>
  <si>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</si>
  <si>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</si>
  <si>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</si>
  <si>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</si>
  <si>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</si>
  <si>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</si>
  <si>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</si>
  <si>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</si>
  <si>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</si>
  <si>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</si>
  <si>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</si>
  <si>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</si>
  <si>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</si>
  <si>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</si>
  <si>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</si>
  <si>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</si>
  <si>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</si>
  <si>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</si>
  <si>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</si>
  <si>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</si>
  <si>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</si>
  <si>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</si>
  <si>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</si>
  <si>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</si>
  <si>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</si>
  <si>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</si>
  <si>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</si>
  <si>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</si>
  <si>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</si>
  <si>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</si>
  <si>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</si>
  <si>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</si>
  <si>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</si>
  <si>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</si>
  <si>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</si>
  <si>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</si>
  <si>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</si>
  <si>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</si>
  <si>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</si>
  <si>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</si>
  <si>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</si>
  <si>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</si>
  <si>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</si>
  <si>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</si>
  <si>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</si>
  <si>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</si>
  <si>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</si>
  <si>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</si>
  <si>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</si>
  <si>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</si>
  <si>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</si>
  <si>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</si>
  <si>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</si>
  <si>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</si>
  <si>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</si>
  <si>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</si>
  <si>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</si>
  <si>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</si>
  <si>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</si>
  <si>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</si>
  <si>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</si>
  <si>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</si>
  <si>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</si>
  <si>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</si>
  <si>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</si>
  <si>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</si>
  <si>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</si>
  <si>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</si>
  <si>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</si>
  <si>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</si>
  <si>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</si>
  <si>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</si>
  <si>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</si>
  <si>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</si>
  <si>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</si>
  <si>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</si>
  <si>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</si>
  <si>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</si>
  <si>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</si>
  <si>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</si>
  <si>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</si>
  <si>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</si>
  <si>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</si>
  <si>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</si>
  <si>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</si>
  <si>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</si>
  <si>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</si>
  <si>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</si>
  <si>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</si>
  <si>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</si>
  <si>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</si>
  <si>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</si>
  <si>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</si>
  <si>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</si>
  <si>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</si>
  <si>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</si>
  <si>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</si>
  <si>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</si>
  <si>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</si>
  <si>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</si>
  <si>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</si>
  <si>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</si>
  <si>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</si>
  <si>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</si>
  <si>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</si>
  <si>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</si>
  <si>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</si>
  <si>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</si>
  <si>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</si>
  <si>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</si>
  <si>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</si>
  <si>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</si>
  <si>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</si>
  <si>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</si>
  <si>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</si>
  <si>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</si>
  <si>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</si>
  <si>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</si>
  <si>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</si>
  <si>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</si>
  <si>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</si>
  <si>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</si>
  <si>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</si>
  <si>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</si>
  <si>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</si>
  <si>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</si>
  <si>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</si>
  <si>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</si>
  <si>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</si>
  <si>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</si>
  <si>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</si>
  <si>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</si>
  <si>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</si>
  <si>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</si>
  <si>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</si>
  <si>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</si>
  <si>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</si>
  <si>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</si>
  <si>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</si>
  <si>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</si>
  <si>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</si>
  <si>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</si>
  <si>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</si>
  <si>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</si>
  <si>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</si>
  <si>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</si>
  <si>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</si>
  <si>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</si>
  <si>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</si>
  <si>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</si>
  <si>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</si>
  <si>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</si>
  <si>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</si>
  <si>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</si>
  <si>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</si>
  <si>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</si>
  <si>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</si>
  <si>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</si>
  <si>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</si>
  <si>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</si>
  <si>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</si>
  <si>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</si>
  <si>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</si>
  <si>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</si>
  <si>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</si>
  <si>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</si>
  <si>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</si>
  <si>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</si>
  <si>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</si>
  <si>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</si>
  <si>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</si>
  <si>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</si>
  <si>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</si>
  <si>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</si>
  <si>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</si>
  <si>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</si>
  <si>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</si>
  <si>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</si>
  <si>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</si>
  <si>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</si>
  <si>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</si>
  <si>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</si>
  <si>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</si>
  <si>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</si>
  <si>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</si>
  <si>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</si>
  <si>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</si>
  <si>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</si>
  <si>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</si>
  <si>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</si>
  <si>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</si>
  <si>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</si>
  <si>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</si>
  <si>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</si>
  <si>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</si>
  <si>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</si>
  <si>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</si>
  <si>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</si>
  <si>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</si>
  <si>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</si>
  <si>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</si>
  <si>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</si>
  <si>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</si>
  <si>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</si>
  <si>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</si>
  <si>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</si>
  <si>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</si>
  <si>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</si>
  <si>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</si>
  <si>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</si>
  <si>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</si>
  <si>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</si>
  <si>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</si>
  <si>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</si>
  <si>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</si>
  <si>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</si>
  <si>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</si>
  <si>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</si>
  <si>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</si>
  <si>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</si>
  <si>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</si>
  <si>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</si>
  <si>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</si>
  <si>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</si>
  <si>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</si>
  <si>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</si>
  <si>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</si>
  <si>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</si>
  <si>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</si>
  <si>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</si>
  <si>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</si>
  <si>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</si>
  <si>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</si>
  <si>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</si>
  <si>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</si>
  <si>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</si>
  <si>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</si>
  <si>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</si>
  <si>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</si>
  <si>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</si>
  <si>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</si>
  <si>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</si>
  <si>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</si>
  <si>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</si>
  <si>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</si>
  <si>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</si>
  <si>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</si>
  <si>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</si>
  <si>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</si>
  <si>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</si>
  <si>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</si>
  <si>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</si>
  <si>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</si>
  <si>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</si>
  <si>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</si>
  <si>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</si>
  <si>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</si>
  <si>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</si>
  <si>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</si>
  <si>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</si>
  <si>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</si>
  <si>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</si>
  <si>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</si>
  <si>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</si>
  <si>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</si>
  <si>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</si>
  <si>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</si>
  <si>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</si>
  <si>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</si>
  <si>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</si>
  <si>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</si>
  <si>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</si>
  <si>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</si>
  <si>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</si>
  <si>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</si>
  <si>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</si>
  <si>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</si>
  <si>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</si>
  <si>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</si>
  <si>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</si>
  <si>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</si>
  <si>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</si>
  <si>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</si>
  <si>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</si>
  <si>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</si>
  <si>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</si>
  <si>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</si>
  <si>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</si>
  <si>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</si>
  <si>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</si>
  <si>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</si>
  <si>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</si>
  <si>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</si>
  <si>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</si>
  <si>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</si>
  <si>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</si>
  <si>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</si>
  <si>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</si>
  <si>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</si>
  <si>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</si>
  <si>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</si>
  <si>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</si>
  <si>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</si>
  <si>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</si>
  <si>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</si>
  <si>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</si>
  <si>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</si>
  <si>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</si>
  <si>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</si>
  <si>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</si>
  <si>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</si>
  <si>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</si>
  <si>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</si>
  <si>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</si>
  <si>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</si>
  <si>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</si>
  <si>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</si>
  <si>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</si>
  <si>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</si>
  <si>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</si>
  <si>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</si>
  <si>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</si>
  <si>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</si>
  <si>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</si>
  <si>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</si>
  <si>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</si>
  <si>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</si>
  <si>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</si>
  <si>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</si>
  <si>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</si>
  <si>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</si>
  <si>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</si>
  <si>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</si>
  <si>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</si>
  <si>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</si>
  <si>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</si>
  <si>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</si>
  <si>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</si>
  <si>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</si>
  <si>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</si>
  <si>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</si>
  <si>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</si>
  <si>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</si>
  <si>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</si>
  <si>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</si>
  <si>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</si>
  <si>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</si>
  <si>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</si>
  <si>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</si>
  <si>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</si>
  <si>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</si>
  <si>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</si>
  <si>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</si>
  <si>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</si>
  <si>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</si>
  <si>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</si>
  <si>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</si>
  <si>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</si>
  <si>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</si>
  <si>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</si>
  <si>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</si>
  <si>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</si>
  <si>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</si>
  <si>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</si>
  <si>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</si>
  <si>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</si>
  <si>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</si>
  <si>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</si>
  <si>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</si>
  <si>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</si>
  <si>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</si>
  <si>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</si>
  <si>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</si>
  <si>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</si>
  <si>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</si>
  <si>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</si>
  <si>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</si>
  <si>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</si>
  <si>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</si>
  <si>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</si>
  <si>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</si>
  <si>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</si>
  <si>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</si>
  <si>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</si>
  <si>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</si>
  <si>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</si>
  <si>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</si>
  <si>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</si>
  <si>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</si>
  <si>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</si>
  <si>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</si>
  <si>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</si>
  <si>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</si>
  <si>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</si>
  <si>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</si>
  <si>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</si>
  <si>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</si>
  <si>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</si>
  <si>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</si>
  <si>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</si>
  <si>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</si>
  <si>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</si>
  <si>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</si>
  <si>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</si>
  <si>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</si>
  <si>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</si>
  <si>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</si>
  <si>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</si>
  <si>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</si>
  <si>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</si>
  <si>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</si>
  <si>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</si>
  <si>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</si>
  <si>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</si>
  <si>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</si>
  <si>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</si>
  <si>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</si>
  <si>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</si>
  <si>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</si>
  <si>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</si>
  <si>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</si>
  <si>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</si>
  <si>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</si>
  <si>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</si>
  <si>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</si>
  <si>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</si>
  <si>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</si>
  <si>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</si>
  <si>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</si>
  <si>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</si>
  <si>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</si>
  <si>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</si>
  <si>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</si>
  <si>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</si>
  <si>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</si>
  <si>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</si>
  <si>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</si>
  <si>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</si>
  <si>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</si>
  <si>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</si>
  <si>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</si>
  <si>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</si>
  <si>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</si>
  <si>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</si>
  <si>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</si>
  <si>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</si>
  <si>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</si>
  <si>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</si>
  <si>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</si>
  <si>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</si>
  <si>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</si>
  <si>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</si>
  <si>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</si>
  <si>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</si>
  <si>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</si>
  <si>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</si>
  <si>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</si>
  <si>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</si>
  <si>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</si>
  <si>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</si>
  <si>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</si>
  <si>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</si>
  <si>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</si>
  <si>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</si>
  <si>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</si>
  <si>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</si>
  <si>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</si>
  <si>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</si>
  <si>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</si>
  <si>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</si>
  <si>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</si>
  <si>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</si>
  <si>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</si>
  <si>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</si>
  <si>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</si>
  <si>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</si>
  <si>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</si>
  <si>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</si>
  <si>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</si>
  <si>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</si>
  <si>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</si>
  <si>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</si>
  <si>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</si>
  <si>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</si>
  <si>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</si>
  <si>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</si>
  <si>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</si>
  <si>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</si>
  <si>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</si>
  <si>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</si>
  <si>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</si>
  <si>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</si>
  <si>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</si>
  <si>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</si>
  <si>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</si>
  <si>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</si>
  <si>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</si>
  <si>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</si>
  <si>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</si>
  <si>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</si>
  <si>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</si>
  <si>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</si>
  <si>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</si>
  <si>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</si>
  <si>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</si>
  <si>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</si>
  <si>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</si>
  <si>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</si>
  <si>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</si>
  <si>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</si>
  <si>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</si>
  <si>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</si>
  <si>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</si>
  <si>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</si>
  <si>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</si>
  <si>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</si>
  <si>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</si>
  <si>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</si>
  <si>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</si>
  <si>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</si>
  <si>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</si>
  <si>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</si>
  <si>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</si>
  <si>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</si>
  <si>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</si>
  <si>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</si>
  <si>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</si>
  <si>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</si>
  <si>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</si>
  <si>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</si>
  <si>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</si>
  <si>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</si>
  <si>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</si>
  <si>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</si>
  <si>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</si>
  <si>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</si>
  <si>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</si>
  <si>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</si>
  <si>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</si>
  <si>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</si>
  <si>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</si>
  <si>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</si>
  <si>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</si>
  <si>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</si>
  <si>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</si>
  <si>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</si>
  <si>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</si>
  <si>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</si>
  <si>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</si>
  <si>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</si>
  <si>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</si>
  <si>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</si>
  <si>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</si>
  <si>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</si>
  <si>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</si>
  <si>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</si>
  <si>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</si>
  <si>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</si>
  <si>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</si>
  <si>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</si>
  <si>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</si>
  <si>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</si>
  <si>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</si>
  <si>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</si>
  <si>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</si>
  <si>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</si>
  <si>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</si>
  <si>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</si>
  <si>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</si>
  <si>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</si>
  <si>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</si>
  <si>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</si>
  <si>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</si>
  <si>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</si>
  <si>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</si>
  <si>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</si>
  <si>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</si>
  <si>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</si>
  <si>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</si>
  <si>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</si>
  <si>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</si>
  <si>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</si>
  <si>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</si>
  <si>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</si>
  <si>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</si>
  <si>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</si>
  <si>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</si>
  <si>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</si>
  <si>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</si>
  <si>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</si>
  <si>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</si>
  <si>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</si>
  <si>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</si>
  <si>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</si>
  <si>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</si>
  <si>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</si>
  <si>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</si>
  <si>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</si>
  <si>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</si>
  <si>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</si>
  <si>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</si>
  <si>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</si>
  <si>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</si>
  <si>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</si>
  <si>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</si>
  <si>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</si>
  <si>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</si>
  <si>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</si>
  <si>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</si>
  <si>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</si>
  <si>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</si>
  <si>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</si>
  <si>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</si>
  <si>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</si>
  <si>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</si>
  <si>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</si>
  <si>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</si>
  <si>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</si>
  <si>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</si>
  <si>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</si>
  <si>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</si>
  <si>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</si>
  <si>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</si>
  <si>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</si>
  <si>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</si>
  <si>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</si>
  <si>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</si>
  <si>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</si>
  <si>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</si>
  <si>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</si>
  <si>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</si>
  <si>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</si>
  <si>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</si>
  <si>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</si>
  <si>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</si>
  <si>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</si>
  <si>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</si>
  <si>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</si>
  <si>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</si>
  <si>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</si>
  <si>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</si>
  <si>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</si>
  <si>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</si>
  <si>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</si>
  <si>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</si>
  <si>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</si>
  <si>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</si>
  <si>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</si>
  <si>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</si>
  <si>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</si>
  <si>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</si>
  <si>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</si>
  <si>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</si>
  <si>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</si>
  <si>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</si>
  <si>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</si>
  <si>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</si>
  <si>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</si>
  <si>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</si>
  <si>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</si>
  <si>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</si>
  <si>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</si>
  <si>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</si>
  <si>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</si>
  <si>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</si>
  <si>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</si>
  <si>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</si>
  <si>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</si>
  <si>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</si>
  <si>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</si>
  <si>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</si>
  <si>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</si>
  <si>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</si>
  <si>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</si>
  <si>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</si>
  <si>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</si>
  <si>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</si>
  <si>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</si>
  <si>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</si>
  <si>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</si>
  <si>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</si>
  <si>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</si>
  <si>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</si>
  <si>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</si>
  <si>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</si>
  <si>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</si>
  <si>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</si>
  <si>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</si>
  <si>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</si>
  <si>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</si>
  <si>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</si>
  <si>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</si>
  <si>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</si>
  <si>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</si>
  <si>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</si>
  <si>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</si>
  <si>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</si>
  <si>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</si>
  <si>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</si>
  <si>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</si>
  <si>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</si>
  <si>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</si>
  <si>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</si>
  <si>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</si>
  <si>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</si>
  <si>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</si>
  <si>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</si>
  <si>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</si>
  <si>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</si>
  <si>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</si>
  <si>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</si>
  <si>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</si>
  <si>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</si>
  <si>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</si>
  <si>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</si>
  <si>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</si>
  <si>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</si>
  <si>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</si>
  <si>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</si>
  <si>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</si>
  <si>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</si>
  <si>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</si>
  <si>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</si>
  <si>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</si>
  <si>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</si>
  <si>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</si>
  <si>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</si>
  <si>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</si>
  <si>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</si>
  <si>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</si>
  <si>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</si>
  <si>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</si>
  <si>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</si>
  <si>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</si>
  <si>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</si>
  <si>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</si>
  <si>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</si>
  <si>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</si>
  <si>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</si>
  <si>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</si>
  <si>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</si>
  <si>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</si>
  <si>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</si>
  <si>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</si>
  <si>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</si>
  <si>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</si>
  <si>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</si>
  <si>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</si>
  <si>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</si>
  <si>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</si>
  <si>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</si>
  <si>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</si>
  <si>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</si>
  <si>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</si>
  <si>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</si>
  <si>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</si>
  <si>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</si>
  <si>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</si>
  <si>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</si>
  <si>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</si>
  <si>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</si>
  <si>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</si>
  <si>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</si>
  <si>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</si>
  <si>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</si>
  <si>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</si>
  <si>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</si>
  <si>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</si>
  <si>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</si>
  <si>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</si>
  <si>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</si>
  <si>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</si>
  <si>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</si>
  <si>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</si>
  <si>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</si>
  <si>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</si>
  <si>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</si>
  <si>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</si>
  <si>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</si>
  <si>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</si>
  <si>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</si>
  <si>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</si>
  <si>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</si>
  <si>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</si>
  <si>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</si>
  <si>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</si>
  <si>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</si>
  <si>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</si>
  <si>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</si>
  <si>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</si>
  <si>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</si>
  <si>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</si>
  <si>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</si>
  <si>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</si>
  <si>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</si>
  <si>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</si>
  <si>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</si>
  <si>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</si>
  <si>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</si>
  <si>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</si>
  <si>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</si>
  <si>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</si>
  <si>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</si>
  <si>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</si>
  <si>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</si>
  <si>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</si>
  <si>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</si>
  <si>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</si>
  <si>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</si>
  <si>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</si>
  <si>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</si>
  <si>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</si>
  <si>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</si>
  <si>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</si>
  <si>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</si>
  <si>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</si>
  <si>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</si>
  <si>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</si>
  <si>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</si>
  <si>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</si>
  <si>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</si>
  <si>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</si>
  <si>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</si>
  <si>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</si>
  <si>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</si>
  <si>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</si>
  <si>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</si>
  <si>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</si>
  <si>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</si>
  <si>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</si>
  <si>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</si>
  <si>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</si>
  <si>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</si>
  <si>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</si>
  <si>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</si>
  <si>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</si>
  <si>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</si>
  <si>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</si>
  <si>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</si>
  <si>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</si>
  <si>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</si>
  <si>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</si>
  <si>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</si>
  <si>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</si>
  <si>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</si>
  <si>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</si>
  <si>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</si>
  <si>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</si>
  <si>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</si>
  <si>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</si>
  <si>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</si>
  <si>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</si>
  <si>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</si>
  <si>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</si>
  <si>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</si>
  <si>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</si>
  <si>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</si>
  <si>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</si>
  <si>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</si>
  <si>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</si>
  <si>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</si>
  <si>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</si>
  <si>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</si>
  <si>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</si>
  <si>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</si>
  <si>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</si>
  <si>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</si>
  <si>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</si>
  <si>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</si>
  <si>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</si>
  <si>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</si>
  <si>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</si>
  <si>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</si>
  <si>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</si>
  <si>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</si>
  <si>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</si>
  <si>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</si>
  <si>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</si>
  <si>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</si>
  <si>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</si>
  <si>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</si>
  <si>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</si>
  <si>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</si>
  <si>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</si>
  <si>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</si>
  <si>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</si>
  <si>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</si>
  <si>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</si>
  <si>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</si>
  <si>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</si>
  <si>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</si>
  <si>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</si>
  <si>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</si>
  <si>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</si>
  <si>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</si>
  <si>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</si>
  <si>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</si>
  <si>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</si>
  <si>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</si>
  <si>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</si>
  <si>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</si>
  <si>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</si>
  <si>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</si>
  <si>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</si>
  <si>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</si>
  <si>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</si>
  <si>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</si>
  <si>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</si>
  <si>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</si>
  <si>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</si>
  <si>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</si>
  <si>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</si>
  <si>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</si>
  <si>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</si>
  <si>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</si>
  <si>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</si>
  <si>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</si>
  <si>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</si>
  <si>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</si>
  <si>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</si>
  <si>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</si>
  <si>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</si>
  <si>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</si>
  <si>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</si>
  <si>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</si>
  <si>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</si>
  <si>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</si>
  <si>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</si>
  <si>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</si>
  <si>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</si>
  <si>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</si>
  <si>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</si>
  <si>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</si>
  <si>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</si>
  <si>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</si>
  <si>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</si>
  <si>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</si>
  <si>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</si>
  <si>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</si>
  <si>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</si>
  <si>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</si>
  <si>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</si>
  <si>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</si>
  <si>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</si>
  <si>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</si>
  <si>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</si>
  <si>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</si>
  <si>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</si>
  <si>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</si>
  <si>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</si>
  <si>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</si>
  <si>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</si>
  <si>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</si>
  <si>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</si>
  <si>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</si>
  <si>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</si>
  <si>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</si>
  <si>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</si>
  <si>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</si>
  <si>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</si>
  <si>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</si>
  <si>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</si>
  <si>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</si>
  <si>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</si>
  <si>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</si>
  <si>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</si>
  <si>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</si>
  <si>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</si>
  <si>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</si>
  <si>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</si>
  <si>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</si>
  <si>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</si>
  <si>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</si>
  <si>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</si>
  <si>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</si>
  <si>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</si>
  <si>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</si>
  <si>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</si>
  <si>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</si>
  <si>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</si>
  <si>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</si>
  <si>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</si>
  <si>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</si>
  <si>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</si>
  <si>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</si>
  <si>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</si>
  <si>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</si>
  <si>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</si>
  <si>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</si>
  <si>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</si>
  <si>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</si>
  <si>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</si>
  <si>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</si>
  <si>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</si>
  <si>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</si>
  <si>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</si>
  <si>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</si>
  <si>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</si>
  <si>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</si>
  <si>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</si>
  <si>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</si>
  <si>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</si>
  <si>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</si>
  <si>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</si>
  <si>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</si>
  <si>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</si>
  <si>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</si>
  <si>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</si>
  <si>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</si>
  <si>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</si>
  <si>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</si>
  <si>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</si>
  <si>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</si>
  <si>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</si>
  <si>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</si>
  <si>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</si>
  <si>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</si>
  <si>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</si>
  <si>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</si>
  <si>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</si>
  <si>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</si>
  <si>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</si>
  <si>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</si>
  <si>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</si>
  <si>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</si>
  <si>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</si>
  <si>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</si>
  <si>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</si>
  <si>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</si>
  <si>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</si>
  <si>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</si>
  <si>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</si>
  <si>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</si>
  <si>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</si>
  <si>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</si>
  <si>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</si>
  <si>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</si>
  <si>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</si>
  <si>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</si>
  <si>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</si>
  <si>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</si>
  <si>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</si>
  <si>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</si>
  <si>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</si>
  <si>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</si>
  <si>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</si>
  <si>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</si>
  <si>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</si>
  <si>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</si>
  <si>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</si>
  <si>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</si>
  <si>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</si>
  <si>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</si>
  <si>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</si>
  <si>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</si>
  <si>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</si>
  <si>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</si>
  <si>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</si>
  <si>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</si>
  <si>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</si>
  <si>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</si>
  <si>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</si>
  <si>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</si>
  <si>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</si>
  <si>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</si>
  <si>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</si>
  <si>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</si>
  <si>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</si>
  <si>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</si>
  <si>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</si>
  <si>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</si>
  <si>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</si>
  <si>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</si>
  <si>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</si>
  <si>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</si>
  <si>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</si>
  <si>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</si>
  <si>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</si>
  <si>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</si>
  <si>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</si>
  <si>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</si>
  <si>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</si>
  <si>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</si>
  <si>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</si>
  <si>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</si>
  <si>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</si>
  <si>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</si>
  <si>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</si>
  <si>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</si>
  <si>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</si>
  <si>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</si>
  <si>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</si>
  <si>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</si>
  <si>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</si>
  <si>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</si>
  <si>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</si>
  <si>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</si>
  <si>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</si>
  <si>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</si>
  <si>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</si>
  <si>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</si>
  <si>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</si>
  <si>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</si>
  <si>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</si>
  <si>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</si>
  <si>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</si>
  <si>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</si>
  <si>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</si>
  <si>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</si>
  <si>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</si>
  <si>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</si>
  <si>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</si>
  <si>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</si>
  <si>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</si>
  <si>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</si>
  <si>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</si>
  <si>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</si>
  <si>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</si>
  <si>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</si>
  <si>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</si>
  <si>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</si>
  <si>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</si>
  <si>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</si>
  <si>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</si>
  <si>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</si>
  <si>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</si>
  <si>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</si>
  <si>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</si>
  <si>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</si>
  <si>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</si>
  <si>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</si>
  <si>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</si>
  <si>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</si>
  <si>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</si>
  <si>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</si>
  <si>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</si>
  <si>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</si>
  <si>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</si>
  <si>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</si>
  <si>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</si>
  <si>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</si>
  <si>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</si>
  <si>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</si>
  <si>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</si>
  <si>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</si>
  <si>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</si>
  <si>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</si>
  <si>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</si>
  <si>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</si>
  <si>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</si>
  <si>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</si>
  <si>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</si>
  <si>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</si>
  <si>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</si>
  <si>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</si>
  <si>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</si>
  <si>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</si>
  <si>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</si>
  <si>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</si>
  <si>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</si>
  <si>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</si>
  <si>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</si>
  <si>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</si>
  <si>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</si>
  <si>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</si>
  <si>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</si>
  <si>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</si>
  <si>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</si>
  <si>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</si>
  <si>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</si>
  <si>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</si>
  <si>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</si>
  <si>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</si>
  <si>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</si>
  <si>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</si>
  <si>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</si>
  <si>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</si>
  <si>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</si>
  <si>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</si>
  <si>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</si>
  <si>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</si>
  <si>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</si>
  <si>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</si>
  <si>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</si>
  <si>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</si>
  <si>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</si>
  <si>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</si>
  <si>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</si>
  <si>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</si>
  <si>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</si>
  <si>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</si>
  <si>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</si>
  <si>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</si>
  <si>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</si>
  <si>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</si>
  <si>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</si>
  <si>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</si>
  <si>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</si>
  <si>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</si>
  <si>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</si>
  <si>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</si>
  <si>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</si>
  <si>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</si>
  <si>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</si>
  <si>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</si>
  <si>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</si>
  <si>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</si>
  <si>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</si>
  <si>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</si>
  <si>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</si>
  <si>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</si>
  <si>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</si>
  <si>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</si>
  <si>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</si>
  <si>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</si>
  <si>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</si>
  <si>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</si>
  <si>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</si>
  <si>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</si>
  <si>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</si>
  <si>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</si>
  <si>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</si>
  <si>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</si>
  <si>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</si>
  <si>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</si>
  <si>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</si>
  <si>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</si>
  <si>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</si>
  <si>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</si>
  <si>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</si>
  <si>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</si>
  <si>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</si>
  <si>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</si>
  <si>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</si>
  <si>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</si>
  <si>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</si>
  <si>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</si>
  <si>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</si>
  <si>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</si>
  <si>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</si>
  <si>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</si>
  <si>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</si>
  <si>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</si>
  <si>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</si>
  <si>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</si>
  <si>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</si>
  <si>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</si>
  <si>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</si>
  <si>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</si>
  <si>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</si>
  <si>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</si>
  <si>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</si>
  <si>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</si>
  <si>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</si>
  <si>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</si>
  <si>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</si>
  <si>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</si>
  <si>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</si>
  <si>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</si>
  <si>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</si>
  <si>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</si>
  <si>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</si>
  <si>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</si>
  <si>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</si>
  <si>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</si>
  <si>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</si>
  <si>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</si>
  <si>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</si>
  <si>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</si>
  <si>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</si>
  <si>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</si>
  <si>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</si>
  <si>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</si>
  <si>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</si>
  <si>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</si>
  <si>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</si>
  <si>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</si>
  <si>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</si>
  <si>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</si>
  <si>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</si>
  <si>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</si>
  <si>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</si>
  <si>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</si>
  <si>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</si>
  <si>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</si>
  <si>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</si>
  <si>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</si>
  <si>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</si>
  <si>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</si>
  <si>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</si>
  <si>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</si>
  <si>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</si>
  <si>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</si>
  <si>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</si>
  <si>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</si>
  <si>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</si>
  <si>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</si>
  <si>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</si>
  <si>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</si>
  <si>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</si>
  <si>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</si>
  <si>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</si>
  <si>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</si>
  <si>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</si>
  <si>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</si>
  <si>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</si>
  <si>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</si>
  <si>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</si>
  <si>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</si>
  <si>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</si>
  <si>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</si>
  <si>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</si>
  <si>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</si>
  <si>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</si>
  <si>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</si>
  <si>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</si>
  <si>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</si>
  <si>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</si>
  <si>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</si>
  <si>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</si>
  <si>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</si>
  <si>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</si>
  <si>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</si>
  <si>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</si>
  <si>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</si>
  <si>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</si>
  <si>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</si>
  <si>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</si>
  <si>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</si>
  <si>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</si>
  <si>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</si>
  <si>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</si>
  <si>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</si>
  <si>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</si>
  <si>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</si>
  <si>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</si>
  <si>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</si>
  <si>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</si>
  <si>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</si>
  <si>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</si>
  <si>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</si>
  <si>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</si>
  <si>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</si>
  <si>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</si>
  <si>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</si>
  <si>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</si>
  <si>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</si>
  <si>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</si>
  <si>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</si>
  <si>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</si>
  <si>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</si>
  <si>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</si>
  <si>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</si>
  <si>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</si>
  <si>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</si>
  <si>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</si>
  <si>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</si>
  <si>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</si>
  <si>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</si>
  <si>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</si>
  <si>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</si>
  <si>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</si>
  <si>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</si>
  <si>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</si>
  <si>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</si>
  <si>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</si>
  <si>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</si>
  <si>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</si>
  <si>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</si>
  <si>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</si>
  <si>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</si>
  <si>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</si>
  <si>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</si>
  <si>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</si>
  <si>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</si>
  <si>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</si>
  <si>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</si>
  <si>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</si>
  <si>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</si>
  <si>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</si>
  <si>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</si>
  <si>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</si>
  <si>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</si>
  <si>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</si>
  <si>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</si>
  <si>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</si>
  <si>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</si>
  <si>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</si>
  <si>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</si>
  <si>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</si>
  <si>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</si>
  <si>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</si>
  <si>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</si>
  <si>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</si>
  <si>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</si>
  <si>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</si>
  <si>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</si>
  <si>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</si>
  <si>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</si>
  <si>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</si>
  <si>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</si>
  <si>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</si>
  <si>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</si>
  <si>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</si>
  <si>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</si>
  <si>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</si>
  <si>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</si>
  <si>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</si>
  <si>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</si>
  <si>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</si>
  <si>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</si>
  <si>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</si>
  <si>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</si>
  <si>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</si>
  <si>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</si>
  <si>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</si>
  <si>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</si>
  <si>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</si>
  <si>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</si>
  <si>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</si>
  <si>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</si>
  <si>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</si>
  <si>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</si>
  <si>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</si>
  <si>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</si>
  <si>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</si>
  <si>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</si>
  <si>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</si>
  <si>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</si>
  <si>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</si>
  <si>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</si>
  <si>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</si>
  <si>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</si>
  <si>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</si>
  <si>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</si>
  <si>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</si>
  <si>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</si>
  <si>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</si>
  <si>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</si>
  <si>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</si>
  <si>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</si>
  <si>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</si>
  <si>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</si>
  <si>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</si>
  <si>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</si>
  <si>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</si>
  <si>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</si>
  <si>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</si>
  <si>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</si>
  <si>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</si>
  <si>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</si>
  <si>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</si>
  <si>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</si>
  <si>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</si>
  <si>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</si>
  <si>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</si>
  <si>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</si>
  <si>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</si>
  <si>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</si>
  <si>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</si>
  <si>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</si>
  <si>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</si>
  <si>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</si>
  <si>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</si>
  <si>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</si>
  <si>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</si>
  <si>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</si>
  <si>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</si>
  <si>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</si>
  <si>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</si>
  <si>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</si>
  <si>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</si>
  <si>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</si>
  <si>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</si>
  <si>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</si>
  <si>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</si>
  <si>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</si>
  <si>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</si>
  <si>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</si>
  <si>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</si>
  <si>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</si>
  <si>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</si>
  <si>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</si>
  <si>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</si>
  <si>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</si>
  <si>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</si>
  <si>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</si>
  <si>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</si>
  <si>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</si>
  <si>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</si>
  <si>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</si>
  <si>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</si>
  <si>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</si>
  <si>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</si>
  <si>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</si>
  <si>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</si>
  <si>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</si>
  <si>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</si>
  <si>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</si>
  <si>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</si>
  <si>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</si>
  <si>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</si>
  <si>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</si>
  <si>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</si>
  <si>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</si>
  <si>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</si>
  <si>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</si>
  <si>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</si>
  <si>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</si>
  <si>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</si>
  <si>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</si>
  <si>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</si>
  <si>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</si>
  <si>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</si>
  <si>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</si>
  <si>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</si>
  <si>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</si>
  <si>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</si>
  <si>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</si>
  <si>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</si>
  <si>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</si>
  <si>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</si>
  <si>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</si>
  <si>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</si>
  <si>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</si>
  <si>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</si>
  <si>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</si>
  <si>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</si>
  <si>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</si>
  <si>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</si>
  <si>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</si>
  <si>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</si>
  <si>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</si>
  <si>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</si>
  <si>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</si>
  <si>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</si>
  <si>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</si>
  <si>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</si>
  <si>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</si>
  <si>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</si>
  <si>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</si>
  <si>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</si>
  <si>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</si>
  <si>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</si>
  <si>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</si>
  <si>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</si>
  <si>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</si>
  <si>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</si>
  <si>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</si>
  <si>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</si>
  <si>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</si>
  <si>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</si>
  <si>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</si>
  <si>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</si>
  <si>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</si>
  <si>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</si>
  <si>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</si>
  <si>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</si>
  <si>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</si>
  <si>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</si>
  <si>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</si>
  <si>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</si>
  <si>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</si>
  <si>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</si>
  <si>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</si>
  <si>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</si>
  <si>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</si>
  <si>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</si>
  <si>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</si>
  <si>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</si>
  <si>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</si>
  <si>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</si>
  <si>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</si>
  <si>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</si>
  <si>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</si>
  <si>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</si>
  <si>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</si>
  <si>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</si>
  <si>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</si>
  <si>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</si>
  <si>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</si>
  <si>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</si>
  <si>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</si>
  <si>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</si>
  <si>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</si>
  <si>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</si>
  <si>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</si>
  <si>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</si>
  <si>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</si>
  <si>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</si>
  <si>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</si>
  <si>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</si>
  <si>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</si>
  <si>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</si>
  <si>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</si>
  <si>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</si>
  <si>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</si>
  <si>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</si>
  <si>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</si>
  <si>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</si>
  <si>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</si>
  <si>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</si>
  <si>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</si>
  <si>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</si>
  <si>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</si>
  <si>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</si>
  <si>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</si>
  <si>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</si>
  <si>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</si>
  <si>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</si>
  <si>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</si>
  <si>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</si>
  <si>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</si>
  <si>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</si>
  <si>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</si>
  <si>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</si>
  <si>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</si>
  <si>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</si>
  <si>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</si>
  <si>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</si>
  <si>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</si>
  <si>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</si>
  <si>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</si>
  <si>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</si>
  <si>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</si>
  <si>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</si>
  <si>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</si>
  <si>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</si>
  <si>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</si>
  <si>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</si>
  <si>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</si>
  <si>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</si>
  <si>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</si>
  <si>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</si>
  <si>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</si>
  <si>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</si>
  <si>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</si>
  <si>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</si>
  <si>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</si>
  <si>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</si>
  <si>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</si>
  <si>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</si>
  <si>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</si>
  <si>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</si>
  <si>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</si>
  <si>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</si>
  <si>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</si>
  <si>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</si>
  <si>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</si>
  <si>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</si>
  <si>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</si>
  <si>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</si>
  <si>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</si>
  <si>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</si>
  <si>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</si>
  <si>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</si>
  <si>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</si>
  <si>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</si>
  <si>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</si>
  <si>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</si>
  <si>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</si>
  <si>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</si>
  <si>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</si>
  <si>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</si>
  <si>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</si>
  <si>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</si>
  <si>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</si>
  <si>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</si>
  <si>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</si>
  <si>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</si>
  <si>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</si>
  <si>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</si>
  <si>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</si>
  <si>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</si>
  <si>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</si>
  <si>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</si>
  <si>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</si>
  <si>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</si>
  <si>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</si>
  <si>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</si>
  <si>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</si>
  <si>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</si>
  <si>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</si>
  <si>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</si>
  <si>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</si>
  <si>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</si>
  <si>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</si>
  <si>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</si>
  <si>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</si>
  <si>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</si>
  <si>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</si>
  <si>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</si>
  <si>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</si>
  <si>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</si>
  <si>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</si>
  <si>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</si>
  <si>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</si>
  <si>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</si>
  <si>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</si>
  <si>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</si>
  <si>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</si>
  <si>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</si>
  <si>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</si>
  <si>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</si>
  <si>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</si>
  <si>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</si>
  <si>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</si>
  <si>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</si>
  <si>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</si>
  <si>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</si>
  <si>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</si>
  <si>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</si>
  <si>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</si>
  <si>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</si>
  <si>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</si>
  <si>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</si>
  <si>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</si>
  <si>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</si>
  <si>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</si>
  <si>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</si>
  <si>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</si>
  <si>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</si>
  <si>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</si>
  <si>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</si>
  <si>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</si>
  <si>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</si>
  <si>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</si>
  <si>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</si>
  <si>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</si>
  <si>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</si>
  <si>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</si>
  <si>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</si>
  <si>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</si>
  <si>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</si>
  <si>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</si>
  <si>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</si>
  <si>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</si>
  <si>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</si>
  <si>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</si>
  <si>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</si>
  <si>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</si>
  <si>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</si>
  <si>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</si>
  <si>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</si>
  <si>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</si>
  <si>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</si>
  <si>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</si>
  <si>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</si>
  <si>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</si>
  <si>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</si>
  <si>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</si>
  <si>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</si>
  <si>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</si>
  <si>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</si>
  <si>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</si>
  <si>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</si>
  <si>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</si>
  <si>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</si>
  <si>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</si>
  <si>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</si>
  <si>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</si>
  <si>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</si>
  <si>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</si>
  <si>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</si>
  <si>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</si>
  <si>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</si>
  <si>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</si>
  <si>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</si>
  <si>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</si>
  <si>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</si>
  <si>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</si>
  <si>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</si>
  <si>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</si>
  <si>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</si>
  <si>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</si>
  <si>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</si>
  <si>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</si>
  <si>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</si>
  <si>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</si>
  <si>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</si>
  <si>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</si>
  <si>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</si>
  <si>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</si>
  <si>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</si>
  <si>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</si>
  <si>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</si>
  <si>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</si>
  <si>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</si>
  <si>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</si>
  <si>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</si>
  <si>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</si>
  <si>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</si>
  <si>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</si>
  <si>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</si>
  <si>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</si>
  <si>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</si>
  <si>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</si>
  <si>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</si>
  <si>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</si>
  <si>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</si>
  <si>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</si>
  <si>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</si>
  <si>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</si>
  <si>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</si>
  <si>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</si>
  <si>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</si>
  <si>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</si>
  <si>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</si>
  <si>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</si>
  <si>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</si>
  <si>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</si>
  <si>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</si>
  <si>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</si>
  <si>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</si>
  <si>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</si>
  <si>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</si>
  <si>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</si>
  <si>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</si>
  <si>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</si>
  <si>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</si>
  <si>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</si>
  <si>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</si>
  <si>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</si>
  <si>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</si>
  <si>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</si>
  <si>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</si>
  <si>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</si>
  <si>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</si>
  <si>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</si>
  <si>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</si>
  <si>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</si>
  <si>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</si>
  <si>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</si>
  <si>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</si>
  <si>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</si>
  <si>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</si>
  <si>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</si>
  <si>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</si>
  <si>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</si>
  <si>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</si>
  <si>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</si>
  <si>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</si>
  <si>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</si>
  <si>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</si>
  <si>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</si>
  <si>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</si>
  <si>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</si>
  <si>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</si>
  <si>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</si>
  <si>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</si>
  <si>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</si>
  <si>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</si>
  <si>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</si>
  <si>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</si>
  <si>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</si>
  <si>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</si>
  <si>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</si>
  <si>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</si>
  <si>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</si>
  <si>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</si>
  <si>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</si>
  <si>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</si>
  <si>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</si>
  <si>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</si>
  <si>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</si>
  <si>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</si>
  <si>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</si>
  <si>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</si>
  <si>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</si>
  <si>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</si>
  <si>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</si>
  <si>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</si>
  <si>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</si>
  <si>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</si>
  <si>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</si>
  <si>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</si>
  <si>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</si>
  <si>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</si>
  <si>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</si>
  <si>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</si>
  <si>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</si>
  <si>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</si>
  <si>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</si>
  <si>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</si>
  <si>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</si>
  <si>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</si>
  <si>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</si>
  <si>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</si>
  <si>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</si>
  <si>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</si>
  <si>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</si>
  <si>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</si>
  <si>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</si>
  <si>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</si>
  <si>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</si>
  <si>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</si>
  <si>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</si>
  <si>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</si>
  <si>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</si>
  <si>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</si>
  <si>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</si>
  <si>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</si>
  <si>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</si>
  <si>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</si>
  <si>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</si>
  <si>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</si>
  <si>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</si>
  <si>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</si>
  <si>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</si>
  <si>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</si>
  <si>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</si>
  <si>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</si>
  <si>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</si>
  <si>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</si>
  <si>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</si>
  <si>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</si>
  <si>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</si>
  <si>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</si>
  <si>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</si>
  <si>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</si>
  <si>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</si>
  <si>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</si>
  <si>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</si>
  <si>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</si>
  <si>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</si>
  <si>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</si>
  <si>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</si>
  <si>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</si>
  <si>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</si>
  <si>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</si>
  <si>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</si>
  <si>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</si>
  <si>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</si>
  <si>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</si>
  <si>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</si>
  <si>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</si>
  <si>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</si>
  <si>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</si>
  <si>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</si>
  <si>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</si>
  <si>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</si>
  <si>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</si>
  <si>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</si>
  <si>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</si>
  <si>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</si>
  <si>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</si>
  <si>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</si>
  <si>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</si>
  <si>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</si>
  <si>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</si>
  <si>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</si>
  <si>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</si>
  <si>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</si>
  <si>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</si>
  <si>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</si>
  <si>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</si>
  <si>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</si>
  <si>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</si>
  <si>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</si>
  <si>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</si>
  <si>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</si>
  <si>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</si>
  <si>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</si>
  <si>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</si>
  <si>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</si>
  <si>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</si>
  <si>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</si>
  <si>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</si>
  <si>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</si>
  <si>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</si>
  <si>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</si>
  <si>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</si>
  <si>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</si>
  <si>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</si>
  <si>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</si>
  <si>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</si>
  <si>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</si>
  <si>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</si>
  <si>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</si>
  <si>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</si>
  <si>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</si>
  <si>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</si>
  <si>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</si>
  <si>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</si>
  <si>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</si>
  <si>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</si>
  <si>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</si>
  <si>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</si>
  <si>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</si>
  <si>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</si>
  <si>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</si>
  <si>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</si>
  <si>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</si>
  <si>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</si>
  <si>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</si>
  <si>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</si>
  <si>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</si>
  <si>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</si>
  <si>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</si>
  <si>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</si>
  <si>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</si>
  <si>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</si>
  <si>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</si>
  <si>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</si>
  <si>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</si>
  <si>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</si>
  <si>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</si>
  <si>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</si>
  <si>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</si>
  <si>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</si>
  <si>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</si>
  <si>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</si>
  <si>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</si>
  <si>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</si>
  <si>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</si>
  <si>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</si>
  <si>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</si>
  <si>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</si>
  <si>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</si>
  <si>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</si>
  <si>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</si>
  <si>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</si>
  <si>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</si>
  <si>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</si>
  <si>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</si>
  <si>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</si>
  <si>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</si>
  <si>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</si>
  <si>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</si>
  <si>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</si>
  <si>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</si>
  <si>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</si>
  <si>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</si>
  <si>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</si>
  <si>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</si>
  <si>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</si>
  <si>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</si>
  <si>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</si>
  <si>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</si>
  <si>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</si>
  <si>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</si>
  <si>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</si>
  <si>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</si>
  <si>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</si>
  <si>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</si>
  <si>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</si>
  <si>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</si>
  <si>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</si>
  <si>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</si>
  <si>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</si>
  <si>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</si>
  <si>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</si>
  <si>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</si>
  <si>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</si>
  <si>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</si>
  <si>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</si>
  <si>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</si>
  <si>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</si>
  <si>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</si>
  <si>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</si>
  <si>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</si>
  <si>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</si>
  <si>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</si>
  <si>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</si>
  <si>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</si>
  <si>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</si>
  <si>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</si>
  <si>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</si>
  <si>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</si>
  <si>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</si>
  <si>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</si>
  <si>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</si>
  <si>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</si>
  <si>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</si>
  <si>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</si>
  <si>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</si>
  <si>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</si>
  <si>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</si>
  <si>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</si>
  <si>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</si>
  <si>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</si>
  <si>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</si>
  <si>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</si>
  <si>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</si>
  <si>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</si>
  <si>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</si>
  <si>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</si>
  <si>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</si>
  <si>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</si>
  <si>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</si>
  <si>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</si>
  <si>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</si>
  <si>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</si>
  <si>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</si>
  <si>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</si>
  <si>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</si>
  <si>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</si>
  <si>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</si>
  <si>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</si>
  <si>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</si>
  <si>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</si>
  <si>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</si>
  <si>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</si>
  <si>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</si>
  <si>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</si>
  <si>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</si>
  <si>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</si>
  <si>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</si>
  <si>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</si>
  <si>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</si>
  <si>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</si>
  <si>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</si>
  <si>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</si>
  <si>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</si>
  <si>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</si>
  <si>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</si>
  <si>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</si>
  <si>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</si>
  <si>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</si>
  <si>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</si>
  <si>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</si>
  <si>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</si>
  <si>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</si>
  <si>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</si>
  <si>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</si>
  <si>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</si>
  <si>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</si>
  <si>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</si>
  <si>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</si>
  <si>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</si>
  <si>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</si>
  <si>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</si>
  <si>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</si>
  <si>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</si>
  <si>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</si>
  <si>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</si>
  <si>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</si>
  <si>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</si>
  <si>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</si>
  <si>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</si>
  <si>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</si>
  <si>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</si>
  <si>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</si>
  <si>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</si>
  <si>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</si>
  <si>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</si>
  <si>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</si>
  <si>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</si>
  <si>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</si>
  <si>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</si>
  <si>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</si>
  <si>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</si>
  <si>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</si>
  <si>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</si>
  <si>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</si>
  <si>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</si>
  <si>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</si>
  <si>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</si>
  <si>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</si>
  <si>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</si>
  <si>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</si>
  <si>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</si>
  <si>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</si>
  <si>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</si>
  <si>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</si>
  <si>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</si>
  <si>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</si>
  <si>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</si>
  <si>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</si>
  <si>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</si>
  <si>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</si>
  <si>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</si>
  <si>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</si>
  <si>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</si>
  <si>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</si>
  <si>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</si>
  <si>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</si>
  <si>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</si>
  <si>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</si>
  <si>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</si>
  <si>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</si>
  <si>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</si>
  <si>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</si>
  <si>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</si>
  <si>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</si>
  <si>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</si>
  <si>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</si>
  <si>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</si>
  <si>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</si>
  <si>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</si>
  <si>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</si>
  <si>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</si>
  <si>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</si>
  <si>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</si>
  <si>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</si>
  <si>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</si>
  <si>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</si>
  <si>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</si>
  <si>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</si>
  <si>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</si>
  <si>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</si>
  <si>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</si>
  <si>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</si>
  <si>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</si>
  <si>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</si>
  <si>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</si>
  <si>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</si>
  <si>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</si>
  <si>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</si>
  <si>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</si>
  <si>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</si>
  <si>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</si>
  <si>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</si>
  <si>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</si>
  <si>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</si>
  <si>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</si>
  <si>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</si>
  <si>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</si>
  <si>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</si>
  <si>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</si>
  <si>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</si>
  <si>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</si>
  <si>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</si>
  <si>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</si>
  <si>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</si>
  <si>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</si>
  <si>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</si>
  <si>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</si>
  <si>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</si>
  <si>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</si>
  <si>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</si>
  <si>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</si>
  <si>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</si>
  <si>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</si>
  <si>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</si>
  <si>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</si>
  <si>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</si>
  <si>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</si>
  <si>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</si>
  <si>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</si>
  <si>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</si>
  <si>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</si>
  <si>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</si>
  <si>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</si>
  <si>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</si>
  <si>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</si>
  <si>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</si>
  <si>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</si>
  <si>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</si>
  <si>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</si>
  <si>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</si>
  <si>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</si>
  <si>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</si>
  <si>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</si>
  <si>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</si>
  <si>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</si>
  <si>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</si>
  <si>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</si>
  <si>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</si>
  <si>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</si>
  <si>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</si>
  <si>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</si>
  <si>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</si>
  <si>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</si>
  <si>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</si>
  <si>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</si>
  <si>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</si>
  <si>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</si>
  <si>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</si>
  <si>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</si>
  <si>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</si>
  <si>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</si>
  <si>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</si>
  <si>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</si>
  <si>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</si>
  <si>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</si>
  <si>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</si>
  <si>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</si>
  <si>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</si>
  <si>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</si>
  <si>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</si>
  <si>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</si>
  <si>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</si>
  <si>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</si>
  <si>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</si>
  <si>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</si>
  <si>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</si>
  <si>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</si>
  <si>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</si>
  <si>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</si>
  <si>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</si>
  <si>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</si>
  <si>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</si>
  <si>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</si>
  <si>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</si>
  <si>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</si>
  <si>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</si>
  <si>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</si>
  <si>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</si>
  <si>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</si>
  <si>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</si>
  <si>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</si>
  <si>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</si>
  <si>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</si>
  <si>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</si>
  <si>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</si>
  <si>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</si>
  <si>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</si>
  <si>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</si>
  <si>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</si>
  <si>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</si>
  <si>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</si>
  <si>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</si>
  <si>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</si>
  <si>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</si>
  <si>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</si>
  <si>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</si>
  <si>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</si>
  <si>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</si>
  <si>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</si>
  <si>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</si>
  <si>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</si>
  <si>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</si>
  <si>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</si>
  <si>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</si>
  <si>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</si>
  <si>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</si>
  <si>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</si>
  <si>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</si>
  <si>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</si>
  <si>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</si>
  <si>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</si>
  <si>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</si>
  <si>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</si>
  <si>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</si>
  <si>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</si>
  <si>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</si>
  <si>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</si>
  <si>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</si>
  <si>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</si>
  <si>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</si>
  <si>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</si>
  <si>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</si>
  <si>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</si>
  <si>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</si>
  <si>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</si>
  <si>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</si>
  <si>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</si>
  <si>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</si>
  <si>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</si>
  <si>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</si>
  <si>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</si>
  <si>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</si>
  <si>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</si>
  <si>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</si>
  <si>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</si>
  <si>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</si>
  <si>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</si>
  <si>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</si>
  <si>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</si>
  <si>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</si>
  <si>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</si>
  <si>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</si>
  <si>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</si>
  <si>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</si>
  <si>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</si>
  <si>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</si>
  <si>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</si>
  <si>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</si>
  <si>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</si>
  <si>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</si>
  <si>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</si>
  <si>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</si>
  <si>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</si>
  <si>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</si>
  <si>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</si>
  <si>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</si>
  <si>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</si>
  <si>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</si>
  <si>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</si>
  <si>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</si>
  <si>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</si>
  <si>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</si>
  <si>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</si>
  <si>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</si>
  <si>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</si>
  <si>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</si>
  <si>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</si>
  <si>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</si>
  <si>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</si>
  <si>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</si>
  <si>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</si>
  <si>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</si>
  <si>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</si>
  <si>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</si>
  <si>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</si>
  <si>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</si>
  <si>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</si>
  <si>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</si>
  <si>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</si>
  <si>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</si>
  <si>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</si>
  <si>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</si>
  <si>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</si>
  <si>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</si>
  <si>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</si>
  <si>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</si>
  <si>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</si>
  <si>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</si>
  <si>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</si>
  <si>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</si>
  <si>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</si>
  <si>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</si>
  <si>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</si>
  <si>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</si>
  <si>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</si>
  <si>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</si>
  <si>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</si>
  <si>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</si>
  <si>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</si>
  <si>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</si>
  <si>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</si>
  <si>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</si>
  <si>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</si>
  <si>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</si>
  <si>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</si>
  <si>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</si>
  <si>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</si>
  <si>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</si>
  <si>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</si>
  <si>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</si>
  <si>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</si>
  <si>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</si>
  <si>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</si>
  <si>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</si>
  <si>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</si>
  <si>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</si>
  <si>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</si>
  <si>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</si>
  <si>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</si>
  <si>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</si>
  <si>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</si>
  <si>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</si>
  <si>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</si>
  <si>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</si>
  <si>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</si>
  <si>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</si>
  <si>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</si>
  <si>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</si>
  <si>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</si>
  <si>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</si>
  <si>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</si>
  <si>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</si>
  <si>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</si>
  <si>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</si>
  <si>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</si>
  <si>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</si>
  <si>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</si>
  <si>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</si>
  <si>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</si>
  <si>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</si>
  <si>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</si>
  <si>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</si>
  <si>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</si>
  <si>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</si>
  <si>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</si>
  <si>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</si>
  <si>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</si>
  <si>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</si>
  <si>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</si>
  <si>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</si>
  <si>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</si>
  <si>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</si>
  <si>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</si>
  <si>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</si>
  <si>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</si>
  <si>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</si>
  <si>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</si>
  <si>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</si>
  <si>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</si>
  <si>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</si>
  <si>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</si>
  <si>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</si>
  <si>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</si>
  <si>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</si>
  <si>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</si>
  <si>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</si>
  <si>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</si>
  <si>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</si>
  <si>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</si>
  <si>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</si>
  <si>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</si>
  <si>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</si>
  <si>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</si>
  <si>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</si>
  <si>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</si>
  <si>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</si>
  <si>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</si>
  <si>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</si>
  <si>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</si>
  <si>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</si>
  <si>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</si>
  <si>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</si>
  <si>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</si>
  <si>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</si>
  <si>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</si>
  <si>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</si>
  <si>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</si>
  <si>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</si>
  <si>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</si>
  <si>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</si>
  <si>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</si>
  <si>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</si>
  <si>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</si>
  <si>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</si>
  <si>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</si>
  <si>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</si>
  <si>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</si>
  <si>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</si>
  <si>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</si>
  <si>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</si>
  <si>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</si>
  <si>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</si>
  <si>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</si>
  <si>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</si>
  <si>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</si>
  <si>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</si>
  <si>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</si>
  <si>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</si>
  <si>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</si>
  <si>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</si>
  <si>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</si>
  <si>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</si>
  <si>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</si>
  <si>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</si>
  <si>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</si>
  <si>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</si>
  <si>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</si>
  <si>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</si>
  <si>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</si>
  <si>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</si>
  <si>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</si>
  <si>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</si>
  <si>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</si>
  <si>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</si>
  <si>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</si>
  <si>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</si>
  <si>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</si>
  <si>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</si>
  <si>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</si>
  <si>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</si>
  <si>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</si>
  <si>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</si>
  <si>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</si>
  <si>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</si>
  <si>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</si>
  <si>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</si>
  <si>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</si>
  <si>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</si>
  <si>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</si>
  <si>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</si>
  <si>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</si>
  <si>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</si>
  <si>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</si>
  <si>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</si>
  <si>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</si>
  <si>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</si>
  <si>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</si>
  <si>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</si>
  <si>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</si>
  <si>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</si>
  <si>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</si>
  <si>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</si>
  <si>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</si>
  <si>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</si>
  <si>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</si>
  <si>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</si>
  <si>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</si>
  <si>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</si>
  <si>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</si>
  <si>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</si>
  <si>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</si>
  <si>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</si>
  <si>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</si>
  <si>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</si>
  <si>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</si>
  <si>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</si>
  <si>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</si>
  <si>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</si>
  <si>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</si>
  <si>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</si>
  <si>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</si>
  <si>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</si>
  <si>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</si>
  <si>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</si>
  <si>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</si>
  <si>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</si>
  <si>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</si>
  <si>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</si>
  <si>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</si>
  <si>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</si>
  <si>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</si>
  <si>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</si>
  <si>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</si>
  <si>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</si>
  <si>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</si>
  <si>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</si>
  <si>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</si>
  <si>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</si>
  <si>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</si>
  <si>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</si>
  <si>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</si>
  <si>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</si>
  <si>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</si>
  <si>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</si>
  <si>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</si>
  <si>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</si>
  <si>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</si>
  <si>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</si>
  <si>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</si>
  <si>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</si>
  <si>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</si>
  <si>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</si>
  <si>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</si>
  <si>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</si>
  <si>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</si>
  <si>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</si>
  <si>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</si>
  <si>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</si>
  <si>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</si>
  <si>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</si>
  <si>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</si>
  <si>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</si>
  <si>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</si>
  <si>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</si>
  <si>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</si>
  <si>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</si>
  <si>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</si>
  <si>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</si>
  <si>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</si>
  <si>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</si>
  <si>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</si>
  <si>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</si>
  <si>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</si>
  <si>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</si>
  <si>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</si>
  <si>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</si>
  <si>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</si>
  <si>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</si>
  <si>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</si>
  <si>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</si>
  <si>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</si>
  <si>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</si>
  <si>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</si>
  <si>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</si>
  <si>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</si>
  <si>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</si>
  <si>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</si>
  <si>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</si>
  <si>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</si>
  <si>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</si>
  <si>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</si>
  <si>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</si>
  <si>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</si>
  <si>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</si>
  <si>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</si>
  <si>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</si>
  <si>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</si>
  <si>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</si>
  <si>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</si>
  <si>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</si>
  <si>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</si>
  <si>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</si>
  <si>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</si>
  <si>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</si>
  <si>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</si>
  <si>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</si>
  <si>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</si>
  <si>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</si>
  <si>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</si>
  <si>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</si>
  <si>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</si>
  <si>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</si>
  <si>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</si>
  <si>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</si>
  <si>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</si>
  <si>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</si>
  <si>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</si>
  <si>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</si>
  <si>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</si>
  <si>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</si>
  <si>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</si>
  <si>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</si>
  <si>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</si>
  <si>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</si>
  <si>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</si>
  <si>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</si>
  <si>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</si>
  <si>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</si>
  <si>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</si>
  <si>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</si>
  <si>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</si>
  <si>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</si>
  <si>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</si>
  <si>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</si>
  <si>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</si>
  <si>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</si>
  <si>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</si>
  <si>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</si>
  <si>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</si>
  <si>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</si>
  <si>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</si>
  <si>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</si>
  <si>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</si>
  <si>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</si>
  <si>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</si>
  <si>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</si>
  <si>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</si>
  <si>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</si>
  <si>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</si>
  <si>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</si>
  <si>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</si>
  <si>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</si>
  <si>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</si>
  <si>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</si>
  <si>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</si>
  <si>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</si>
  <si>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</si>
  <si>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</si>
  <si>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</si>
  <si>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</si>
  <si>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</si>
  <si>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</si>
  <si>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</si>
  <si>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</si>
  <si>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</si>
  <si>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</si>
  <si>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</si>
  <si>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</si>
  <si>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</si>
  <si>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</si>
  <si>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</si>
  <si>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</si>
  <si>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</si>
  <si>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</si>
  <si>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</si>
  <si>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</si>
  <si>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</si>
  <si>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</si>
  <si>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</si>
  <si>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</si>
  <si>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</si>
  <si>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</si>
  <si>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</si>
  <si>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</si>
  <si>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</si>
  <si>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</si>
  <si>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</si>
  <si>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</si>
  <si>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</si>
  <si>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</si>
  <si>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</si>
  <si>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</si>
  <si>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</si>
  <si>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</si>
  <si>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</si>
  <si>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</si>
  <si>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</si>
  <si>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</si>
  <si>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</si>
  <si>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</si>
  <si>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</si>
  <si>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</si>
  <si>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</si>
  <si>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</si>
  <si>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</si>
  <si>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</si>
  <si>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</si>
  <si>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</si>
  <si>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</si>
  <si>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</si>
  <si>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</si>
  <si>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</si>
  <si>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</si>
  <si>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</si>
  <si>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</si>
  <si>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</si>
  <si>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</si>
  <si>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</si>
  <si>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</si>
  <si>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</si>
  <si>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</si>
  <si>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</si>
  <si>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</si>
  <si>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</si>
  <si>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</si>
  <si>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</si>
  <si>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</si>
  <si>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</si>
  <si>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</si>
  <si>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</si>
  <si>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</si>
  <si>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</si>
  <si>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</si>
  <si>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</si>
  <si>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</si>
  <si>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</si>
  <si>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</si>
  <si>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</si>
  <si>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</si>
  <si>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</si>
  <si>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</si>
  <si>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</si>
  <si>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</si>
  <si>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</si>
  <si>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</si>
  <si>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</si>
  <si>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</si>
  <si>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</si>
  <si>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</si>
  <si>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</si>
  <si>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</si>
  <si>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</si>
  <si>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</si>
  <si>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</si>
  <si>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</si>
  <si>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</si>
  <si>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</si>
  <si>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</si>
  <si>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</si>
  <si>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</si>
  <si>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</si>
  <si>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</si>
  <si>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</si>
  <si>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</si>
  <si>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</si>
  <si>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</si>
  <si>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</si>
  <si>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</si>
  <si>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</si>
  <si>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</si>
  <si>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</si>
  <si>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</si>
  <si>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</si>
  <si>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</si>
  <si>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</si>
  <si>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</si>
  <si>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</si>
  <si>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</si>
  <si>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</si>
  <si>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</si>
  <si>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</si>
  <si>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</si>
  <si>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</si>
  <si>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</si>
  <si>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</si>
  <si>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</si>
  <si>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</si>
  <si>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</si>
  <si>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</si>
  <si>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</si>
  <si>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</si>
  <si>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</si>
  <si>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</si>
  <si>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</si>
  <si>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</si>
  <si>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</si>
  <si>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</si>
  <si>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</si>
  <si>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</si>
  <si>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</si>
  <si>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</si>
  <si>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</si>
  <si>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</si>
  <si>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</si>
  <si>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</si>
  <si>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</si>
  <si>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</si>
  <si>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</si>
  <si>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</si>
  <si>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</si>
  <si>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</si>
  <si>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</si>
  <si>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</si>
  <si>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</si>
  <si>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</si>
  <si>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</si>
  <si>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</si>
  <si>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</si>
  <si>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</si>
  <si>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</si>
  <si>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</si>
  <si>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</si>
  <si>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</si>
  <si>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</si>
  <si>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</si>
  <si>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</si>
  <si>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</si>
  <si>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</si>
  <si>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</si>
  <si>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</si>
  <si>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</si>
  <si>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</si>
  <si>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</si>
  <si>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</si>
  <si>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</si>
  <si>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</si>
  <si>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</si>
  <si>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</si>
  <si>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</si>
  <si>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</si>
  <si>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</si>
  <si>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</si>
  <si>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</si>
  <si>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</si>
  <si>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</si>
  <si>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</si>
  <si>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</si>
  <si>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</si>
  <si>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</si>
  <si>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</si>
  <si>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</si>
  <si>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</si>
  <si>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</si>
  <si>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</si>
  <si>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</si>
  <si>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</si>
  <si>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</si>
  <si>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</si>
  <si>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</si>
  <si>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</si>
  <si>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</si>
  <si>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</si>
  <si>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</si>
  <si>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</si>
  <si>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</si>
  <si>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</si>
  <si>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</si>
  <si>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</si>
  <si>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</si>
  <si>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</si>
  <si>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</si>
  <si>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</si>
  <si>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</si>
  <si>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</si>
  <si>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</si>
  <si>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</si>
  <si>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</si>
  <si>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</si>
  <si>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</si>
  <si>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</si>
  <si>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</si>
  <si>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</si>
  <si>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</si>
  <si>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</si>
  <si>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</si>
  <si>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</si>
  <si>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</si>
  <si>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</si>
  <si>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</si>
  <si>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</si>
  <si>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</si>
  <si>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</si>
  <si>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</si>
  <si>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</si>
  <si>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</si>
  <si>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</si>
  <si>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</si>
  <si>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</si>
  <si>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</si>
  <si>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</si>
  <si>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</si>
  <si>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</si>
  <si>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</si>
  <si>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</si>
  <si>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</si>
  <si>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</si>
  <si>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</si>
  <si>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</si>
  <si>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</si>
  <si>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</si>
  <si>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</si>
  <si>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</si>
  <si>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</si>
  <si>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</si>
  <si>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</si>
  <si>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</si>
  <si>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</si>
  <si>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</si>
  <si>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</si>
  <si>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</si>
  <si>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</si>
  <si>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</si>
  <si>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</si>
  <si>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</si>
  <si>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</si>
  <si>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</si>
  <si>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</si>
  <si>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</si>
  <si>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</si>
  <si>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</si>
  <si>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</si>
  <si>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</si>
  <si>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</si>
  <si>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</si>
  <si>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</si>
  <si>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</si>
  <si>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</si>
  <si>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</si>
  <si>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</si>
  <si>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</si>
  <si>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</si>
  <si>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</si>
  <si>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</si>
  <si>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</si>
  <si>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</si>
  <si>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</si>
  <si>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</si>
  <si>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</si>
  <si>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</si>
  <si>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</si>
  <si>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</si>
  <si>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</si>
  <si>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</si>
  <si>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</si>
  <si>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</si>
  <si>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</si>
  <si>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</si>
  <si>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</si>
  <si>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</si>
  <si>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</si>
  <si>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</si>
  <si>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</si>
  <si>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</si>
  <si>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</si>
  <si>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</si>
  <si>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</si>
  <si>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</si>
  <si>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</si>
  <si>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</si>
  <si>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</si>
  <si>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</si>
  <si>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</si>
  <si>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</si>
  <si>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</si>
  <si>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</si>
  <si>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</si>
  <si>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</si>
  <si>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</si>
  <si>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</si>
  <si>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</si>
  <si>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</si>
  <si>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</si>
  <si>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</si>
  <si>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</si>
  <si>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</si>
  <si>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</si>
  <si>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</si>
  <si>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</si>
  <si>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</si>
  <si>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</si>
  <si>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</si>
  <si>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</si>
  <si>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</si>
  <si>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</si>
  <si>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</si>
  <si>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</si>
  <si>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</si>
  <si>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</si>
  <si>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</si>
  <si>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</si>
  <si>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</si>
  <si>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</si>
  <si>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</si>
  <si>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</si>
  <si>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</si>
  <si>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</si>
  <si>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</si>
  <si>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</si>
  <si>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</si>
  <si>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</si>
  <si>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</si>
  <si>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</si>
  <si>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</si>
  <si>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</si>
  <si>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</si>
  <si>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</si>
  <si>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</si>
  <si>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</si>
  <si>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</si>
  <si>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</si>
  <si>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</si>
  <si>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</si>
  <si>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</si>
  <si>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</si>
  <si>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</si>
  <si>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</si>
  <si>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</si>
  <si>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</si>
  <si>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</si>
  <si>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</si>
  <si>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</si>
  <si>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</si>
  <si>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</si>
  <si>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</si>
  <si>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</si>
  <si>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</si>
  <si>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</si>
  <si>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</si>
  <si>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</si>
  <si>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</si>
  <si>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</si>
  <si>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</si>
  <si>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</si>
  <si>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</si>
  <si>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</si>
  <si>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</si>
  <si>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</si>
  <si>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</si>
  <si>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</si>
  <si>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</si>
  <si>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</si>
  <si>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</si>
  <si>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</si>
  <si>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</si>
  <si>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</si>
  <si>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</si>
  <si>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</si>
  <si>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</si>
  <si>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</si>
  <si>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</si>
  <si>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</si>
  <si>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</si>
  <si>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</si>
  <si>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</si>
  <si>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</si>
  <si>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</si>
  <si>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</si>
  <si>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</si>
  <si>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</si>
  <si>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</si>
  <si>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</si>
  <si>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</si>
  <si>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</si>
  <si>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</si>
  <si>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</si>
  <si>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</si>
  <si>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</si>
  <si>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</si>
  <si>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</si>
  <si>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</si>
  <si>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</si>
  <si>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</si>
  <si>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</si>
  <si>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</si>
  <si>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</si>
  <si>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</si>
  <si>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</si>
  <si>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</si>
  <si>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</si>
  <si>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</si>
  <si>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</si>
  <si>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</si>
  <si>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</si>
  <si>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</si>
  <si>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</si>
  <si>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</si>
  <si>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</si>
  <si>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</si>
  <si>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</si>
  <si>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</si>
  <si>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</si>
  <si>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</si>
  <si>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</si>
  <si>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</si>
  <si>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</si>
  <si>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</si>
  <si>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</si>
  <si>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</si>
  <si>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</si>
  <si>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</si>
  <si>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</si>
  <si>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</si>
  <si>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</si>
  <si>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</si>
  <si>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</si>
  <si>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</si>
  <si>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</si>
  <si>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</si>
  <si>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</si>
  <si>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</si>
  <si>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</si>
  <si>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</si>
  <si>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</si>
  <si>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</si>
  <si>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</si>
  <si>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</si>
  <si>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</si>
  <si>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</si>
  <si>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</si>
  <si>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</si>
  <si>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</si>
  <si>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</si>
  <si>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</si>
  <si>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</si>
  <si>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</si>
  <si>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</si>
  <si>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</si>
  <si>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</si>
  <si>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</si>
  <si>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</si>
  <si>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</si>
  <si>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</si>
  <si>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</si>
  <si>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</si>
  <si>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</si>
  <si>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</si>
  <si>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</si>
  <si>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</si>
  <si>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</si>
  <si>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</si>
  <si>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</si>
  <si>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</si>
  <si>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</si>
  <si>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</si>
  <si>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</si>
  <si>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</si>
  <si>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</si>
  <si>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</si>
  <si>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</si>
  <si>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</si>
  <si>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</si>
  <si>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</si>
  <si>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</si>
  <si>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</si>
  <si>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</si>
  <si>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</si>
  <si>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</si>
  <si>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</si>
  <si>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</si>
  <si>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</si>
  <si>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</si>
  <si>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</si>
  <si>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</si>
  <si>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</si>
  <si>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</si>
  <si>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</si>
  <si>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</si>
  <si>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</si>
  <si>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</si>
  <si>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</si>
  <si>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</si>
  <si>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</si>
  <si>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</si>
  <si>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</si>
  <si>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</si>
  <si>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</si>
  <si>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</si>
  <si>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</si>
  <si>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</si>
  <si>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</si>
  <si>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</si>
  <si>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</si>
  <si>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</si>
  <si>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</si>
  <si>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</si>
  <si>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</si>
  <si>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</si>
  <si>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</si>
  <si>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</si>
  <si>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</si>
  <si>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</si>
  <si>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</si>
  <si>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</si>
  <si>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</si>
  <si>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</si>
  <si>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</si>
  <si>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</si>
  <si>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</si>
  <si>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</si>
  <si>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</si>
  <si>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</si>
  <si>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</si>
  <si>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</si>
  <si>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</si>
  <si>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</si>
  <si>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</si>
  <si>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</si>
  <si>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</si>
  <si>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</si>
  <si>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</si>
  <si>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</si>
  <si>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</si>
  <si>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</si>
  <si>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</si>
  <si>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</si>
  <si>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</si>
  <si>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</si>
  <si>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</si>
  <si>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</si>
  <si>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</si>
  <si>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</si>
  <si>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</si>
  <si>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</si>
  <si>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</si>
  <si>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</si>
  <si>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</si>
  <si>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</si>
  <si>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</si>
  <si>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</si>
  <si>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</si>
  <si>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</si>
  <si>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</si>
  <si>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</si>
  <si>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</si>
  <si>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</si>
  <si>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</si>
  <si>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</si>
  <si>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</si>
  <si>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</si>
  <si>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</si>
  <si>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</si>
  <si>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</si>
  <si>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</si>
  <si>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</si>
  <si>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</si>
  <si>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</si>
  <si>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</si>
  <si>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</si>
  <si>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</si>
  <si>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</si>
  <si>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</si>
  <si>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</si>
  <si>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</si>
  <si>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</si>
  <si>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</si>
  <si>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</si>
  <si>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</si>
  <si>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</si>
  <si>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</si>
  <si>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</si>
  <si>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</si>
  <si>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</si>
  <si>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</si>
  <si>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</si>
  <si>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</si>
  <si>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</si>
  <si>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</si>
  <si>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</si>
  <si>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</si>
  <si>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</si>
  <si>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</si>
  <si>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</si>
  <si>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</si>
  <si>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</si>
  <si>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</si>
  <si>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</si>
  <si>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</si>
  <si>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</si>
  <si>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</si>
  <si>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</si>
  <si>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</si>
  <si>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</si>
  <si>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</si>
  <si>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</si>
  <si>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</si>
  <si>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</si>
  <si>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</si>
  <si>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</si>
  <si>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</si>
  <si>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</si>
  <si>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</si>
  <si>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</si>
  <si>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</si>
  <si>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</si>
  <si>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</si>
  <si>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</si>
  <si>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</si>
  <si>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</si>
  <si>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</si>
  <si>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</si>
  <si>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</si>
  <si>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</si>
  <si>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</si>
  <si>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</si>
  <si>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</si>
  <si>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</si>
  <si>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</si>
  <si>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</si>
  <si>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</si>
  <si>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</si>
  <si>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</si>
  <si>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</si>
  <si>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</si>
  <si>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</si>
  <si>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</si>
  <si>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</si>
  <si>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</si>
  <si>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</si>
  <si>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</si>
  <si>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</si>
  <si>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</si>
  <si>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</si>
  <si>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</si>
  <si>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</si>
  <si>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</si>
  <si>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</si>
  <si>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</si>
  <si>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</si>
  <si>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</si>
  <si>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</si>
  <si>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</si>
  <si>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</si>
  <si>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</si>
  <si>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</si>
  <si>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</si>
  <si>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</si>
  <si>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</si>
  <si>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</si>
  <si>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</si>
  <si>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</si>
  <si>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</si>
  <si>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</si>
  <si>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</si>
  <si>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</si>
  <si>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</si>
  <si>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</si>
  <si>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</si>
  <si>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</si>
  <si>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</si>
  <si>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</si>
  <si>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</si>
  <si>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</si>
  <si>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</si>
  <si>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</si>
  <si>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</si>
  <si>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</si>
  <si>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</si>
  <si>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</si>
  <si>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</si>
  <si>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</si>
  <si>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</si>
  <si>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</si>
  <si>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</si>
  <si>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</si>
  <si>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</si>
  <si>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</si>
  <si>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</si>
  <si>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</si>
  <si>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</si>
  <si>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</si>
  <si>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</si>
  <si>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</si>
  <si>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</si>
  <si>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</si>
  <si>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</si>
  <si>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</si>
  <si>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</si>
  <si>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</si>
  <si>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</si>
  <si>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</si>
  <si>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</si>
  <si>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</si>
  <si>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</si>
  <si>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</si>
  <si>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</si>
  <si>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</si>
  <si>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</si>
  <si>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</si>
  <si>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</si>
  <si>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</si>
  <si>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</si>
  <si>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</si>
  <si>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</si>
  <si>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</si>
  <si>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</si>
  <si>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</si>
  <si>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</si>
  <si>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</si>
  <si>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</si>
  <si>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</si>
  <si>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</si>
  <si>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</si>
  <si>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</si>
  <si>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</si>
  <si>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</si>
  <si>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</si>
  <si>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</si>
  <si>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</si>
  <si>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</si>
  <si>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</si>
  <si>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</si>
  <si>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</si>
  <si>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</si>
  <si>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</si>
  <si>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</si>
  <si>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</si>
  <si>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</si>
  <si>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</si>
  <si>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</si>
  <si>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</si>
  <si>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</si>
  <si>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</si>
  <si>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</si>
  <si>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</si>
  <si>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</si>
  <si>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</si>
  <si>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</si>
  <si>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</si>
  <si>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</si>
  <si>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</si>
  <si>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</si>
  <si>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</si>
  <si>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</si>
  <si>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</si>
  <si>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</si>
  <si>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</si>
  <si>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</si>
  <si>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</si>
  <si>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</si>
  <si>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</si>
  <si>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</si>
  <si>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</si>
  <si>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</si>
  <si>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</si>
  <si>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</si>
  <si>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</si>
  <si>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</si>
  <si>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</si>
  <si>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</si>
  <si>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</si>
  <si>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</si>
  <si>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</si>
  <si>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</si>
  <si>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</si>
  <si>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</si>
  <si>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</si>
  <si>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</si>
  <si>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</si>
  <si>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</si>
  <si>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</si>
  <si>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</si>
  <si>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</si>
  <si>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</si>
  <si>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</si>
  <si>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</si>
  <si>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</si>
  <si>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</si>
  <si>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</si>
  <si>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</si>
  <si>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</si>
  <si>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</si>
  <si>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</si>
  <si>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</si>
  <si>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</si>
  <si>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</si>
  <si>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</si>
  <si>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</si>
  <si>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</si>
  <si>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</si>
  <si>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</si>
  <si>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</si>
  <si>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</si>
  <si>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</si>
  <si>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</si>
  <si>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</si>
  <si>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</si>
  <si>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</si>
  <si>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</si>
  <si>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</si>
  <si>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</si>
  <si>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</si>
  <si>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</si>
  <si>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</si>
  <si>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</si>
  <si>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</si>
  <si>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</si>
  <si>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</si>
  <si>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</si>
  <si>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</si>
  <si>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</si>
  <si>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</si>
  <si>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</si>
  <si>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</si>
  <si>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</si>
  <si>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</si>
  <si>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</si>
  <si>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</si>
  <si>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</si>
  <si>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</si>
  <si>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</si>
  <si>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</si>
  <si>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</si>
  <si>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</si>
  <si>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</si>
  <si>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</si>
  <si>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</si>
  <si>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</si>
  <si>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</si>
  <si>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</si>
  <si>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</si>
  <si>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</si>
  <si>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</si>
  <si>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</si>
  <si>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</si>
  <si>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</si>
  <si>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</si>
  <si>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</si>
  <si>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</si>
  <si>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</si>
  <si>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</si>
  <si>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</si>
  <si>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</si>
  <si>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</si>
  <si>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</si>
  <si>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</si>
  <si>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</si>
  <si>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</si>
  <si>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</si>
  <si>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</si>
  <si>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</si>
  <si>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</si>
  <si>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</si>
  <si>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</si>
  <si>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</si>
  <si>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</si>
  <si>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</si>
  <si>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</si>
  <si>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</si>
  <si>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</si>
  <si>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</si>
  <si>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</si>
  <si>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</si>
  <si>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</si>
  <si>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</si>
  <si>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</si>
  <si>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</si>
  <si>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</si>
  <si>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</si>
  <si>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</si>
  <si>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</si>
  <si>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</si>
  <si>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</si>
  <si>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</si>
  <si>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</si>
  <si>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</si>
  <si>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</si>
  <si>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</si>
  <si>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</si>
  <si>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</si>
  <si>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</si>
  <si>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</si>
  <si>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</si>
  <si>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</si>
  <si>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</si>
  <si>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</si>
  <si>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</si>
  <si>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</si>
  <si>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</si>
  <si>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</si>
  <si>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</si>
  <si>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</si>
  <si>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</si>
  <si>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</si>
  <si>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</si>
  <si>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</si>
  <si>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</si>
  <si>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</si>
  <si>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</si>
  <si>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</si>
  <si>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</si>
  <si>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</si>
  <si>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</si>
  <si>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</si>
  <si>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</si>
  <si>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</si>
  <si>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</si>
  <si>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</si>
  <si>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</si>
  <si>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</si>
  <si>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</si>
  <si>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</si>
  <si>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</si>
  <si>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</si>
  <si>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</si>
  <si>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</si>
  <si>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</si>
  <si>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</si>
  <si>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</si>
  <si>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</si>
  <si>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</si>
  <si>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</si>
  <si>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</si>
  <si>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</si>
  <si>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</si>
  <si>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</si>
  <si>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</si>
  <si>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</si>
  <si>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</si>
  <si>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</si>
  <si>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</si>
  <si>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</si>
  <si>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</si>
  <si>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</si>
  <si>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</si>
  <si>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</si>
  <si>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</si>
  <si>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</si>
  <si>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</si>
  <si>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</si>
  <si>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</si>
  <si>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</si>
  <si>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</si>
  <si>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</si>
  <si>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</si>
  <si>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</si>
  <si>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</si>
  <si>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</si>
  <si>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</si>
  <si>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</si>
  <si>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</si>
  <si>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</si>
  <si>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</si>
  <si>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</si>
  <si>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</si>
  <si>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</si>
  <si>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</si>
  <si>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</si>
  <si>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</si>
  <si>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</si>
  <si>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</si>
  <si>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</si>
  <si>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</si>
  <si>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</si>
  <si>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</si>
  <si>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</si>
  <si>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</si>
  <si>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</si>
  <si>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</si>
  <si>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</si>
  <si>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</si>
  <si>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</si>
  <si>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</si>
  <si>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</si>
  <si>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</si>
  <si>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</si>
  <si>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</si>
  <si>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</si>
  <si>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</si>
  <si>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</si>
  <si>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</si>
  <si>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</si>
  <si>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</si>
  <si>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</si>
  <si>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</si>
  <si>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</si>
  <si>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</si>
  <si>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</si>
  <si>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</si>
  <si>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</si>
  <si>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</si>
  <si>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</si>
  <si>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</si>
  <si>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</si>
  <si>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</si>
  <si>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</si>
  <si>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</si>
  <si>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</si>
  <si>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</si>
  <si>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</si>
  <si>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</si>
  <si>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</si>
  <si>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</si>
  <si>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</si>
  <si>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</si>
  <si>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</si>
  <si>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</si>
  <si>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</si>
  <si>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</si>
  <si>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</si>
  <si>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</si>
  <si>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</si>
  <si>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</si>
  <si>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</si>
  <si>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</si>
  <si>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</si>
  <si>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</si>
  <si>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</si>
  <si>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</si>
  <si>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</si>
  <si>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</si>
  <si>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</si>
  <si>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</si>
  <si>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</si>
  <si>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</si>
  <si>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</si>
  <si>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</si>
  <si>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</si>
  <si>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</si>
  <si>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</si>
  <si>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</si>
  <si>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</si>
  <si>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</si>
  <si>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</si>
  <si>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</si>
  <si>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</si>
  <si>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</si>
  <si>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</si>
  <si>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</si>
  <si>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</si>
  <si>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</si>
  <si>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</si>
  <si>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</si>
  <si>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</si>
  <si>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</si>
  <si>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</si>
  <si>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</si>
  <si>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</si>
  <si>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</si>
  <si>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</si>
  <si>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</si>
  <si>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</si>
  <si>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</si>
  <si>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</si>
  <si>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</si>
  <si>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</si>
  <si>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</si>
  <si>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</si>
  <si>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</si>
  <si>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</si>
  <si>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</si>
  <si>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</si>
  <si>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</si>
  <si>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</si>
  <si>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</si>
  <si>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</si>
  <si>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</si>
  <si>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</si>
  <si>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</si>
  <si>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</si>
  <si>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</si>
  <si>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</si>
  <si>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</si>
  <si>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</si>
  <si>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</si>
  <si>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</si>
  <si>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</si>
  <si>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</si>
  <si>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</si>
  <si>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</si>
  <si>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</si>
  <si>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</si>
  <si>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</si>
  <si>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</si>
  <si>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</si>
  <si>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</si>
  <si>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</si>
  <si>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</si>
  <si>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</si>
  <si>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</si>
  <si>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</si>
  <si>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</si>
  <si>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</si>
  <si>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</si>
  <si>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</si>
  <si>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</si>
  <si>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</si>
  <si>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</si>
  <si>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</si>
  <si>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</si>
  <si>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</si>
  <si>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</si>
  <si>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</si>
  <si>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</si>
  <si>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</si>
  <si>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</si>
  <si>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</si>
  <si>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</si>
  <si>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</si>
  <si>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</si>
  <si>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</si>
  <si>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</si>
  <si>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</si>
  <si>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</si>
  <si>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</si>
  <si>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</si>
  <si>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</si>
  <si>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</si>
  <si>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</si>
  <si>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</si>
  <si>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</si>
  <si>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</si>
  <si>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</si>
  <si>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</si>
  <si>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</si>
  <si>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</si>
  <si>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</si>
  <si>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</si>
  <si>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</si>
  <si>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</si>
  <si>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</si>
  <si>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</si>
  <si>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</si>
  <si>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</si>
  <si>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</si>
  <si>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</si>
  <si>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</si>
  <si>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</si>
  <si>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</si>
  <si>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</si>
  <si>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</si>
  <si>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</si>
  <si>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</si>
  <si>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</si>
  <si>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</si>
  <si>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</si>
  <si>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</si>
  <si>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</si>
  <si>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</si>
  <si>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</si>
  <si>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</si>
  <si>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</si>
  <si>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</si>
  <si>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</si>
  <si>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</si>
  <si>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</si>
  <si>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</si>
  <si>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</si>
  <si>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</si>
  <si>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</si>
  <si>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</si>
  <si>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</si>
  <si>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</si>
  <si>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</si>
  <si>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</si>
  <si>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</si>
  <si>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</si>
  <si>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</si>
  <si>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</si>
  <si>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</si>
  <si>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</si>
  <si>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</si>
  <si>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</si>
  <si>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</si>
  <si>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</si>
  <si>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</si>
  <si>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</si>
  <si>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</si>
  <si>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</si>
  <si>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</si>
  <si>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</si>
  <si>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</si>
  <si>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</si>
  <si>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</si>
  <si>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</si>
  <si>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</si>
  <si>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</si>
  <si>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</si>
  <si>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</si>
  <si>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</si>
  <si>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</si>
  <si>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</si>
  <si>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</si>
  <si>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</si>
  <si>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</si>
  <si>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</si>
  <si>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</si>
  <si>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</si>
  <si>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</si>
  <si>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</si>
  <si>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</si>
  <si>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</si>
  <si>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</si>
  <si>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</si>
  <si>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</si>
  <si>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</si>
  <si>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</si>
  <si>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</si>
  <si>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</si>
  <si>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</si>
  <si>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</si>
  <si>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</si>
  <si>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</si>
  <si>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</si>
  <si>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</si>
  <si>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</si>
  <si>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</si>
  <si>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</si>
  <si>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</si>
  <si>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</si>
  <si>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</si>
  <si>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</si>
  <si>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</si>
  <si>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</si>
  <si>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</si>
  <si>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</si>
  <si>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</si>
  <si>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</si>
  <si>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</si>
  <si>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</si>
  <si>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</si>
  <si>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</si>
  <si>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</si>
  <si>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</si>
  <si>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</si>
  <si>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</si>
  <si>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</si>
  <si>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</si>
  <si>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</si>
  <si>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</si>
  <si>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</si>
  <si>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</si>
  <si>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</si>
  <si>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</si>
  <si>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</si>
  <si>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</si>
  <si>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</si>
  <si>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</si>
  <si>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</si>
  <si>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</si>
  <si>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</si>
  <si>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</si>
  <si>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</si>
  <si>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</si>
  <si>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</si>
  <si>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</si>
  <si>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</si>
  <si>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</si>
  <si>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</si>
  <si>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</si>
  <si>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</si>
  <si>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</si>
  <si>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</si>
  <si>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</si>
  <si>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</si>
  <si>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</si>
  <si>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</si>
  <si>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</si>
  <si>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</si>
  <si>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</si>
  <si>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</si>
  <si>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</si>
  <si>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</si>
  <si>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</si>
  <si>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</si>
  <si>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</si>
  <si>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</si>
  <si>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</si>
  <si>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</si>
  <si>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</si>
  <si>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</si>
  <si>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</si>
  <si>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</si>
  <si>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</si>
  <si>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</si>
  <si>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</si>
  <si>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</si>
  <si>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</si>
  <si>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</si>
  <si>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</si>
  <si>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</si>
  <si>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</si>
  <si>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</si>
  <si>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</si>
  <si>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</si>
  <si>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</si>
  <si>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</si>
  <si>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</si>
  <si>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</si>
  <si>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</si>
  <si>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</si>
  <si>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</si>
  <si>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</si>
  <si>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</si>
  <si>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</si>
  <si>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</si>
  <si>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</si>
  <si>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</si>
  <si>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</si>
  <si>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</si>
  <si>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</si>
  <si>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</si>
  <si>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</si>
  <si>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</si>
  <si>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</si>
  <si>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</si>
  <si>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</si>
  <si>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</si>
  <si>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</si>
  <si>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</si>
  <si>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</si>
  <si>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</si>
  <si>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</si>
  <si>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</si>
  <si>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</si>
  <si>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</si>
  <si>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</si>
  <si>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</si>
  <si>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</si>
  <si>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</si>
  <si>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</si>
  <si>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</si>
  <si>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</si>
  <si>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</si>
  <si>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</si>
  <si>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</si>
  <si>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</si>
  <si>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</si>
  <si>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</si>
  <si>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</si>
  <si>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</si>
  <si>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</si>
  <si>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</si>
  <si>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</si>
  <si>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</si>
  <si>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</si>
  <si>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</si>
  <si>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</si>
  <si>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</si>
  <si>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</si>
  <si>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</si>
  <si>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</si>
  <si>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</si>
  <si>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</si>
  <si>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</si>
  <si>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</si>
  <si>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</si>
  <si>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</si>
  <si>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</si>
  <si>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</si>
  <si>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</si>
  <si>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</si>
  <si>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</si>
  <si>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</si>
  <si>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</si>
  <si>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</si>
  <si>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</si>
  <si>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</si>
  <si>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</si>
  <si>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</si>
  <si>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</si>
  <si>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</si>
  <si>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</si>
  <si>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</si>
  <si>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</si>
  <si>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</si>
  <si>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</si>
  <si>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</si>
  <si>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</si>
  <si>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</si>
  <si>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</si>
  <si>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</si>
  <si>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</si>
  <si>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</si>
  <si>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</si>
  <si>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</si>
  <si>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</si>
  <si>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</si>
  <si>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</si>
  <si>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</si>
  <si>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</si>
  <si>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</si>
  <si>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</si>
  <si>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</si>
  <si>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</si>
  <si>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</si>
  <si>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</si>
  <si>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</si>
  <si>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</si>
  <si>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</si>
  <si>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</si>
  <si>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</si>
  <si>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</si>
  <si>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</si>
  <si>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</si>
  <si>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</si>
  <si>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</si>
  <si>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</si>
  <si>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</si>
  <si>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</si>
  <si>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</si>
  <si>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</si>
  <si>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</si>
  <si>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</si>
  <si>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</si>
  <si>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</si>
  <si>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</si>
  <si>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</si>
  <si>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</si>
  <si>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</si>
  <si>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</si>
  <si>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</si>
  <si>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</si>
  <si>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</si>
  <si>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</si>
  <si>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</si>
  <si>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</si>
  <si>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</si>
  <si>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</si>
  <si>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</si>
  <si>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</si>
  <si>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</si>
  <si>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</si>
  <si>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</si>
  <si>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</si>
  <si>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</si>
  <si>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</si>
  <si>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</si>
  <si>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</si>
  <si>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</si>
  <si>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</si>
  <si>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</si>
  <si>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</si>
  <si>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</si>
  <si>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</si>
  <si>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</si>
  <si>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</si>
  <si>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</si>
  <si>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</si>
  <si>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</si>
  <si>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</si>
  <si>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</si>
  <si>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</si>
  <si>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</si>
  <si>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</si>
  <si>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</si>
  <si>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</si>
  <si>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</si>
  <si>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</si>
  <si>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</si>
  <si>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</si>
  <si>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</si>
  <si>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</si>
  <si>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</si>
  <si>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</si>
  <si>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</si>
  <si>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</si>
  <si>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</si>
  <si>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</si>
  <si>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</si>
  <si>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</si>
  <si>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</si>
  <si>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</si>
  <si>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</si>
  <si>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</si>
  <si>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</si>
  <si>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</si>
  <si>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</si>
  <si>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</si>
  <si>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</si>
  <si>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</si>
  <si>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</si>
  <si>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</si>
  <si>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</si>
  <si>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</si>
  <si>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</si>
  <si>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</si>
  <si>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</si>
  <si>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</si>
  <si>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</si>
  <si>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</si>
  <si>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</si>
  <si>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</si>
  <si>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</si>
  <si>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</si>
  <si>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</si>
  <si>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</si>
  <si>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</si>
  <si>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</si>
  <si>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</si>
  <si>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</si>
  <si>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</si>
  <si>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</si>
  <si>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</si>
  <si>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</si>
  <si>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</si>
  <si>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</si>
  <si>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</si>
  <si>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</si>
  <si>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</si>
  <si>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</si>
  <si>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</si>
  <si>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</si>
  <si>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</si>
  <si>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</si>
  <si>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</si>
  <si>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</si>
  <si>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</si>
  <si>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</si>
  <si>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</si>
  <si>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</si>
  <si>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</si>
  <si>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</si>
  <si>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</si>
  <si>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</si>
  <si>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</si>
  <si>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</si>
  <si>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</si>
  <si>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</si>
  <si>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</si>
  <si>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</si>
  <si>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</si>
  <si>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</si>
  <si>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</si>
  <si>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</si>
  <si>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</si>
  <si>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</si>
  <si>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</si>
  <si>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</si>
  <si>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</si>
  <si>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</si>
  <si>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</si>
  <si>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</si>
  <si>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</si>
  <si>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</si>
  <si>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</si>
  <si>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</si>
  <si>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</si>
  <si>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</si>
  <si>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</si>
  <si>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</si>
  <si>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</si>
  <si>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</si>
  <si>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</si>
  <si>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</si>
  <si>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</si>
  <si>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</si>
  <si>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</si>
  <si>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</si>
  <si>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</si>
  <si>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</si>
  <si>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</si>
  <si>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</si>
  <si>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</si>
  <si>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</si>
  <si>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</si>
  <si>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</si>
  <si>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</si>
  <si>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</si>
  <si>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</si>
  <si>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</si>
  <si>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</si>
  <si>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</si>
  <si>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</si>
  <si>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</si>
  <si>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</si>
  <si>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</si>
  <si>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</si>
  <si>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</si>
  <si>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</si>
  <si>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</si>
  <si>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</si>
  <si>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</si>
  <si>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</si>
  <si>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</si>
  <si>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</si>
  <si>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</si>
  <si>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</si>
  <si>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</si>
  <si>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</si>
  <si>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</si>
  <si>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</si>
  <si>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</si>
  <si>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</si>
  <si>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</si>
  <si>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</si>
  <si>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</si>
  <si>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</si>
  <si>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</si>
  <si>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</si>
  <si>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</si>
  <si>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</si>
  <si>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</si>
  <si>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</si>
  <si>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</si>
  <si>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</si>
  <si>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</si>
  <si>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</si>
  <si>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</si>
  <si>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</si>
  <si>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</si>
  <si>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</si>
  <si>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</si>
  <si>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</si>
  <si>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</si>
  <si>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</si>
  <si>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</si>
  <si>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</si>
  <si>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</si>
  <si>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</si>
  <si>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</si>
  <si>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</si>
  <si>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</si>
  <si>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</si>
  <si>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</si>
  <si>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</si>
  <si>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</si>
  <si>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</si>
  <si>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</si>
  <si>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</si>
  <si>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</si>
  <si>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</si>
  <si>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</si>
  <si>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</si>
  <si>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</si>
  <si>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</si>
  <si>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</si>
  <si>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</si>
  <si>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</si>
  <si>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</si>
  <si>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</si>
  <si>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</si>
  <si>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</si>
  <si>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</si>
  <si>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</si>
  <si>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</si>
  <si>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</si>
  <si>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</si>
  <si>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</si>
  <si>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</si>
  <si>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</si>
  <si>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</si>
  <si>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</si>
  <si>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</si>
  <si>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</si>
  <si>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</si>
  <si>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</si>
  <si>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</si>
  <si>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</si>
  <si>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</si>
  <si>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</si>
  <si>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</si>
  <si>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</si>
  <si>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</si>
  <si>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</si>
  <si>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</si>
  <si>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</si>
  <si>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</si>
  <si>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</si>
  <si>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</si>
  <si>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</si>
  <si>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</si>
  <si>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</si>
  <si>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</si>
  <si>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</si>
  <si>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</si>
  <si>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</si>
  <si>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</si>
  <si>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</si>
  <si>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</si>
  <si>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</si>
  <si>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</si>
  <si>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</si>
  <si>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</si>
  <si>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</si>
  <si>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</si>
  <si>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</si>
  <si>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</si>
  <si>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</si>
  <si>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</si>
  <si>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</si>
  <si>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</si>
  <si>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</si>
  <si>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</si>
  <si>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</si>
  <si>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</si>
  <si>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</si>
  <si>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</si>
  <si>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</si>
  <si>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</si>
  <si>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</si>
  <si>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</si>
  <si>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</si>
  <si>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</si>
  <si>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</si>
  <si>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</si>
  <si>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</si>
  <si>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</si>
  <si>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</si>
  <si>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</si>
  <si>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</si>
  <si>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</si>
  <si>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</si>
  <si>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</si>
  <si>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</si>
  <si>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</si>
  <si>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</si>
  <si>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</si>
  <si>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</si>
  <si>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</si>
  <si>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</si>
  <si>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</si>
  <si>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</si>
  <si>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</si>
  <si>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</si>
  <si>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</si>
  <si>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</si>
  <si>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</si>
  <si>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</si>
  <si>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</si>
  <si>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</si>
  <si>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</si>
  <si>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</si>
  <si>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</si>
  <si>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</si>
  <si>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</si>
  <si>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</si>
  <si>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</si>
  <si>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</si>
  <si>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</si>
  <si>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</si>
  <si>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</si>
  <si>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</si>
  <si>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</si>
  <si>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</si>
  <si>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</si>
  <si>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</si>
  <si>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</si>
  <si>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</si>
  <si>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</si>
  <si>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</si>
  <si>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</si>
  <si>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</si>
  <si>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</si>
  <si>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</si>
  <si>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</si>
  <si>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</si>
  <si>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</si>
  <si>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</si>
  <si>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</si>
  <si>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</si>
  <si>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</si>
  <si>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</si>
  <si>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</si>
  <si>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</si>
  <si>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</si>
  <si>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</si>
  <si>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</si>
  <si>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</si>
  <si>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</si>
  <si>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</si>
  <si>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</si>
  <si>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</si>
  <si>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</si>
  <si>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</si>
  <si>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</si>
  <si>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</si>
  <si>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</si>
  <si>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</si>
  <si>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</si>
  <si>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</si>
  <si>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</si>
  <si>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</si>
  <si>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</si>
  <si>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</si>
  <si>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</si>
  <si>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</si>
  <si>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</si>
  <si>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</si>
  <si>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</si>
  <si>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</si>
  <si>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</si>
  <si>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</si>
  <si>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</si>
  <si>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</si>
  <si>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</si>
  <si>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</si>
  <si>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</si>
  <si>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</si>
  <si>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</si>
  <si>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</si>
  <si>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</si>
  <si>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</si>
  <si>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</si>
  <si>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</si>
  <si>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</si>
  <si>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</si>
  <si>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</si>
  <si>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</si>
  <si>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</si>
  <si>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</si>
  <si>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</si>
  <si>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</si>
  <si>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</si>
  <si>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</si>
  <si>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</si>
  <si>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</si>
  <si>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</si>
  <si>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</si>
  <si>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</si>
  <si>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</si>
  <si>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</si>
  <si>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</si>
  <si>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</si>
  <si>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</si>
  <si>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</si>
  <si>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</si>
  <si>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</si>
  <si>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</si>
  <si>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</si>
  <si>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</si>
  <si>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</si>
  <si>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</si>
  <si>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</si>
  <si>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</si>
  <si>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</si>
  <si>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</si>
  <si>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</si>
  <si>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</si>
  <si>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</si>
  <si>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</si>
  <si>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</si>
  <si>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</si>
  <si>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</si>
  <si>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</si>
  <si>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</si>
  <si>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</si>
  <si>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</si>
  <si>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</si>
  <si>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</si>
  <si>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</si>
  <si>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</si>
  <si>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</si>
  <si>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</si>
  <si>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</si>
  <si>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</si>
  <si>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</si>
  <si>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</si>
  <si>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</si>
  <si>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</si>
  <si>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</si>
  <si>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</si>
  <si>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</si>
  <si>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</si>
  <si>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</si>
  <si>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</si>
  <si>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</si>
  <si>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</si>
  <si>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</si>
  <si>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</si>
  <si>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</si>
  <si>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</si>
  <si>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</si>
  <si>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</si>
  <si>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</si>
  <si>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</si>
  <si>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</si>
  <si>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</si>
  <si>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</si>
  <si>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</si>
  <si>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</si>
  <si>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</si>
  <si>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</si>
  <si>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</si>
  <si>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</si>
  <si>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</si>
  <si>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</si>
  <si>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</si>
  <si>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</si>
  <si>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</si>
  <si>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</si>
  <si>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</si>
  <si>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</si>
  <si>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</si>
  <si>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</si>
  <si>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</si>
  <si>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</si>
  <si>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</si>
  <si>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</si>
  <si>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</si>
  <si>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</si>
  <si>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</si>
  <si>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</si>
  <si>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</si>
  <si>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</si>
  <si>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</si>
  <si>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</si>
  <si>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</si>
  <si>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</si>
  <si>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</si>
  <si>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</si>
  <si>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</si>
  <si>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</si>
  <si>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</si>
  <si>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</si>
  <si>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</si>
  <si>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</si>
  <si>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</si>
  <si>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</si>
  <si>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</si>
  <si>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</si>
  <si>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</si>
  <si>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</si>
  <si>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</si>
  <si>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</si>
  <si>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</si>
  <si>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</si>
  <si>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</si>
  <si>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</si>
  <si>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</si>
  <si>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</si>
  <si>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</si>
  <si>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</si>
  <si>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</si>
  <si>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</si>
  <si>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</si>
  <si>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</si>
  <si>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</si>
  <si>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</si>
  <si>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</si>
  <si>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</si>
  <si>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</si>
  <si>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</si>
  <si>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</si>
  <si>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</si>
  <si>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</si>
  <si>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</si>
  <si>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</si>
  <si>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</si>
  <si>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</si>
  <si>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</si>
  <si>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</si>
  <si>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</si>
  <si>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</si>
  <si>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</si>
  <si>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</si>
  <si>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</si>
  <si>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</si>
  <si>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</si>
  <si>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</si>
  <si>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</si>
  <si>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</si>
  <si>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</si>
  <si>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</si>
  <si>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</si>
  <si>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</si>
  <si>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</si>
  <si>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</si>
  <si>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</si>
  <si>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</si>
  <si>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</si>
  <si>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</si>
  <si>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</si>
  <si>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</si>
  <si>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</si>
  <si>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</si>
  <si>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</si>
  <si>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</si>
  <si>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</si>
  <si>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</si>
  <si>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</si>
  <si>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</si>
  <si>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</si>
  <si>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</si>
  <si>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</si>
  <si>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</si>
  <si>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</si>
  <si>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</si>
  <si>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</si>
  <si>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</si>
  <si>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</si>
  <si>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</si>
  <si>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</si>
  <si>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</si>
  <si>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</si>
  <si>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</si>
  <si>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</si>
  <si>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</si>
  <si>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</si>
  <si>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</si>
  <si>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</si>
  <si>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</si>
  <si>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</si>
  <si>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</si>
  <si>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</si>
  <si>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</si>
  <si>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</si>
  <si>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</si>
  <si>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</si>
  <si>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</si>
  <si>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</si>
  <si>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</si>
  <si>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</si>
  <si>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</si>
  <si>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</si>
  <si>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</si>
  <si>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</si>
  <si>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</si>
  <si>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</si>
  <si>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</si>
  <si>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</si>
  <si>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</si>
  <si>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</si>
  <si>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</si>
  <si>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</si>
  <si>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</si>
  <si>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</si>
  <si>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</si>
  <si>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</si>
  <si>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</si>
  <si>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</si>
  <si>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</si>
  <si>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</si>
  <si>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</si>
  <si>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</si>
  <si>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</si>
  <si>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</si>
  <si>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</si>
  <si>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</si>
  <si>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</si>
  <si>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</si>
  <si>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</si>
  <si>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</si>
  <si>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</si>
  <si>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</si>
  <si>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</si>
  <si>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</si>
  <si>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</si>
  <si>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</si>
  <si>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</si>
  <si>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</si>
  <si>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</si>
  <si>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</si>
  <si>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</si>
  <si>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</si>
  <si>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</si>
  <si>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</si>
  <si>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</si>
  <si>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</si>
  <si>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</si>
  <si>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</si>
  <si>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</si>
  <si>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</si>
  <si>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</si>
  <si>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</si>
  <si>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</si>
  <si>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</si>
  <si>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</si>
  <si>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</si>
  <si>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</si>
  <si>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</si>
  <si>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</si>
  <si>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</si>
  <si>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</si>
  <si>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</si>
  <si>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</si>
  <si>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</si>
  <si>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</si>
  <si>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</si>
  <si>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</si>
  <si>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</si>
  <si>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</si>
  <si>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</si>
  <si>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</si>
  <si>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</si>
  <si>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</si>
  <si>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</si>
  <si>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</si>
  <si>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</si>
  <si>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</si>
  <si>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</si>
  <si>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</si>
  <si>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</si>
  <si>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</si>
  <si>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</si>
  <si>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</si>
  <si>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</si>
  <si>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</si>
  <si>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</si>
  <si>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</si>
  <si>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</si>
  <si>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</si>
  <si>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</si>
  <si>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</si>
  <si>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</si>
  <si>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</si>
  <si>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</si>
  <si>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</si>
  <si>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</si>
  <si>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</si>
  <si>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</si>
  <si>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</si>
  <si>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</si>
  <si>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</si>
  <si>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</si>
  <si>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</si>
  <si>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</si>
  <si>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</si>
  <si>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</si>
  <si>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</si>
  <si>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</si>
  <si>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</si>
  <si>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</si>
  <si>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</si>
  <si>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</si>
  <si>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</si>
  <si>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</si>
  <si>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</si>
  <si>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</si>
  <si>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</si>
  <si>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</si>
  <si>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</si>
  <si>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</si>
  <si>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</si>
  <si>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</si>
  <si>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</si>
  <si>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</si>
  <si>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</si>
  <si>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</si>
  <si>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</si>
  <si>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</si>
  <si>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</si>
  <si>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</si>
  <si>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</si>
  <si>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</si>
  <si>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</si>
  <si>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</si>
  <si>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</si>
  <si>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</si>
  <si>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</si>
  <si>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</si>
  <si>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</si>
  <si>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</si>
  <si>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</si>
  <si>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</si>
  <si>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</si>
  <si>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</si>
  <si>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</si>
  <si>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</si>
  <si>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</si>
  <si>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</si>
  <si>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</si>
  <si>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</si>
  <si>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</si>
  <si>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</si>
  <si>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</si>
  <si>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</si>
  <si>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</si>
  <si>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</si>
  <si>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</si>
  <si>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</si>
  <si>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</si>
  <si>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</si>
  <si>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</si>
  <si>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</si>
  <si>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</si>
  <si>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</si>
  <si>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</si>
  <si>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</si>
  <si>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</si>
  <si>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</si>
  <si>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</si>
  <si>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</si>
  <si>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</si>
  <si>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</si>
  <si>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</si>
  <si>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</si>
  <si>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</si>
  <si>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</si>
  <si>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</si>
  <si>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</si>
  <si>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</si>
  <si>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</si>
  <si>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</si>
  <si>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</si>
  <si>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</si>
  <si>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</si>
  <si>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</si>
  <si>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</si>
  <si>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</si>
  <si>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</si>
  <si>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</si>
  <si>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</si>
  <si>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</si>
  <si>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</si>
  <si>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</si>
  <si>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</si>
  <si>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</si>
  <si>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</si>
  <si>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</si>
  <si>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</si>
  <si>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</si>
  <si>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</si>
  <si>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</si>
  <si>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</si>
  <si>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</si>
  <si>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</si>
  <si>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</si>
  <si>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</si>
  <si>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</si>
  <si>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</si>
  <si>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</si>
  <si>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</si>
  <si>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</si>
  <si>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</si>
  <si>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</si>
  <si>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</si>
  <si>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</si>
  <si>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</si>
  <si>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</si>
  <si>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</si>
  <si>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</si>
  <si>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</si>
  <si>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</si>
  <si>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</si>
  <si>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</si>
  <si>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</si>
  <si>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</si>
  <si>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</si>
  <si>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</si>
  <si>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</si>
  <si>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</si>
  <si>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</si>
  <si>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</si>
  <si>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</si>
  <si>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</si>
  <si>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</si>
  <si>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</si>
  <si>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</si>
  <si>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</si>
  <si>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</si>
  <si>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</si>
  <si>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</si>
  <si>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</si>
  <si>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</si>
  <si>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</si>
  <si>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</si>
  <si>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</si>
  <si>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</si>
  <si>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</si>
  <si>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</si>
  <si>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</si>
  <si>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</si>
  <si>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</si>
  <si>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</si>
  <si>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</si>
  <si>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</si>
  <si>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</si>
  <si>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</si>
  <si>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</si>
  <si>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</si>
  <si>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</si>
  <si>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</si>
  <si>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</si>
  <si>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</si>
  <si>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</si>
  <si>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</si>
  <si>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</si>
  <si>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</si>
  <si>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</si>
  <si>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</si>
  <si>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</si>
  <si>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</si>
  <si>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</si>
  <si>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</si>
  <si>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</si>
  <si>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</si>
  <si>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</si>
  <si>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</si>
  <si>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</si>
  <si>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</si>
  <si>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</si>
  <si>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</si>
  <si>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</si>
  <si>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</si>
  <si>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</si>
  <si>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</si>
  <si>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</si>
  <si>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</si>
  <si>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</si>
  <si>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</si>
  <si>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</si>
  <si>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</si>
  <si>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</si>
  <si>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</si>
  <si>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</si>
  <si>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</si>
  <si>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</si>
  <si>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</si>
  <si>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</si>
  <si>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</si>
  <si>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</si>
  <si>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</si>
  <si>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</si>
  <si>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</si>
  <si>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</si>
  <si>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</si>
  <si>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</si>
  <si>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</si>
  <si>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</si>
  <si>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</si>
  <si>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</si>
  <si>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</si>
  <si>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</si>
  <si>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</si>
  <si>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</si>
  <si>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</si>
  <si>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</si>
  <si>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</si>
  <si>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</si>
  <si>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</si>
  <si>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</si>
  <si>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</si>
  <si>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</si>
  <si>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</si>
  <si>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</si>
  <si>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</si>
  <si>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</si>
  <si>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</si>
  <si>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</si>
  <si>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</si>
  <si>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</si>
  <si>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</si>
  <si>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</si>
  <si>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</si>
  <si>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</si>
  <si>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</si>
  <si>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</si>
  <si>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</si>
  <si>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</si>
  <si>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</si>
  <si>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</si>
  <si>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</si>
  <si>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</si>
  <si>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</si>
  <si>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</si>
  <si>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</si>
  <si>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</si>
  <si>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</si>
  <si>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</si>
  <si>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</si>
  <si>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</si>
  <si>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</si>
  <si>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</si>
  <si>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</si>
  <si>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</si>
  <si>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</si>
  <si>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</si>
  <si>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</si>
  <si>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</si>
  <si>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</si>
  <si>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</si>
  <si>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</si>
  <si>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</si>
  <si>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</si>
  <si>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</si>
  <si>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</si>
  <si>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</si>
  <si>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</si>
  <si>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</si>
  <si>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</si>
  <si>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</si>
  <si>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</si>
  <si>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</si>
  <si>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</si>
  <si>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</si>
  <si>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</si>
  <si>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</si>
  <si>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</si>
  <si>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</si>
  <si>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</si>
  <si>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</si>
  <si>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</si>
  <si>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</si>
  <si>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</si>
  <si>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</si>
  <si>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</si>
  <si>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</si>
  <si>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</si>
  <si>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</si>
  <si>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</si>
  <si>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</si>
  <si>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</si>
  <si>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</si>
  <si>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</si>
  <si>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</si>
  <si>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</si>
  <si>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</si>
  <si>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</si>
  <si>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</si>
  <si>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</si>
  <si>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</si>
  <si>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</si>
  <si>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</si>
  <si>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</si>
  <si>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</si>
  <si>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</si>
  <si>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</si>
  <si>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</si>
  <si>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</si>
  <si>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</si>
  <si>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</si>
  <si>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</si>
  <si>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</si>
  <si>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</si>
  <si>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</si>
  <si>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</si>
  <si>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</si>
  <si>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</si>
  <si>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</si>
  <si>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</si>
  <si>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</si>
  <si>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</si>
  <si>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</si>
  <si>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</si>
  <si>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</si>
  <si>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</si>
  <si>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</si>
  <si>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</si>
  <si>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</si>
  <si>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</si>
  <si>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</si>
  <si>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</si>
  <si>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</si>
  <si>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</si>
  <si>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</si>
  <si>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</si>
  <si>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</si>
  <si>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</si>
  <si>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</si>
  <si>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</si>
  <si>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</si>
  <si>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</si>
  <si>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</si>
  <si>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</si>
  <si>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</si>
  <si>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</si>
  <si>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</si>
  <si>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</si>
  <si>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</si>
  <si>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</si>
  <si>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</si>
  <si>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</si>
  <si>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</si>
  <si>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</si>
  <si>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</si>
  <si>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</si>
  <si>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</si>
  <si>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</si>
  <si>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</si>
  <si>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</si>
  <si>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</si>
  <si>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</si>
  <si>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</si>
  <si>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</si>
  <si>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</si>
  <si>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</si>
  <si>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</si>
  <si>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</si>
  <si>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</si>
  <si>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</si>
  <si>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</si>
  <si>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</si>
  <si>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</si>
  <si>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</si>
  <si>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</si>
  <si>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</si>
  <si>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</si>
  <si>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</si>
  <si>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</si>
  <si>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</si>
  <si>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</si>
  <si>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</si>
  <si>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</si>
  <si>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</si>
  <si>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</si>
  <si>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</si>
  <si>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</si>
  <si>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</si>
  <si>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</si>
  <si>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</si>
  <si>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</si>
  <si>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</si>
  <si>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</si>
  <si>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</si>
  <si>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</si>
  <si>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</si>
  <si>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</si>
  <si>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</si>
  <si>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</si>
  <si>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</si>
  <si>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</si>
  <si>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</si>
  <si>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</si>
  <si>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</si>
  <si>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</si>
  <si>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</si>
  <si>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</si>
  <si>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</si>
  <si>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</si>
  <si>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</si>
  <si>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</si>
  <si>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</si>
  <si>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</si>
  <si>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</si>
  <si>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</si>
  <si>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</si>
  <si>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</si>
  <si>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</si>
  <si>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</si>
  <si>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</si>
  <si>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</si>
  <si>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</si>
  <si>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</si>
  <si>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</si>
  <si>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</si>
  <si>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</si>
  <si>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</si>
  <si>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</si>
  <si>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</si>
  <si>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</si>
  <si>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</si>
  <si>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</si>
  <si>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</si>
  <si>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</si>
  <si>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</si>
  <si>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</si>
  <si>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</si>
  <si>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</si>
  <si>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</si>
  <si>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</si>
  <si>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</si>
  <si>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</si>
  <si>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</si>
  <si>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</si>
  <si>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</si>
  <si>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</si>
  <si>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</si>
  <si>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</si>
  <si>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</si>
  <si>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</si>
  <si>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</si>
  <si>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</si>
  <si>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</si>
  <si>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</si>
  <si>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</si>
  <si>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</si>
  <si>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</si>
  <si>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</si>
  <si>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</si>
  <si>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</si>
  <si>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</si>
  <si>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</si>
  <si>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</si>
  <si>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</si>
  <si>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</si>
  <si>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</si>
  <si>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</si>
  <si>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</si>
  <si>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</si>
  <si>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</si>
  <si>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</si>
  <si>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</si>
  <si>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</si>
  <si>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</si>
  <si>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</si>
  <si>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</si>
  <si>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</si>
  <si>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</si>
  <si>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</si>
  <si>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</si>
  <si>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</si>
  <si>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</si>
  <si>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</si>
  <si>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</si>
  <si>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</si>
  <si>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</si>
  <si>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</si>
  <si>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</si>
  <si>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</si>
  <si>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</si>
  <si>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</si>
  <si>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</si>
  <si>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</si>
  <si>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</si>
  <si>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</si>
  <si>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</si>
  <si>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</si>
  <si>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</si>
  <si>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</si>
  <si>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</si>
  <si>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</si>
  <si>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</si>
  <si>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</si>
  <si>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</si>
  <si>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</si>
  <si>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</si>
  <si>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</si>
  <si>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</si>
  <si>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</si>
  <si>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</si>
  <si>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</si>
  <si>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</si>
  <si>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</si>
  <si>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</si>
  <si>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</si>
  <si>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</si>
  <si>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</si>
  <si>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</si>
  <si>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</si>
  <si>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</si>
  <si>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</si>
  <si>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</si>
  <si>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</si>
  <si>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</si>
  <si>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</si>
  <si>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</si>
  <si>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</si>
  <si>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</si>
  <si>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</si>
  <si>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</si>
  <si>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</si>
  <si>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</si>
  <si>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</si>
  <si>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</si>
  <si>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</si>
  <si>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</si>
  <si>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</si>
  <si>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</si>
  <si>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</si>
  <si>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</si>
  <si>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</si>
  <si>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</si>
  <si>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</si>
  <si>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</si>
  <si>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</si>
  <si>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</si>
  <si>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</si>
  <si>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</si>
  <si>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</si>
  <si>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</si>
  <si>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</si>
  <si>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</si>
  <si>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</si>
  <si>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</si>
  <si>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</si>
  <si>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</si>
  <si>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</si>
  <si>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</si>
  <si>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</si>
  <si>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</si>
  <si>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</si>
  <si>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</si>
  <si>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</si>
  <si>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</si>
  <si>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</si>
  <si>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</si>
  <si>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</si>
  <si>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</si>
  <si>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</si>
  <si>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</si>
  <si>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</si>
  <si>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</si>
  <si>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</si>
  <si>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</si>
  <si>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</si>
  <si>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</si>
  <si>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</si>
  <si>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</si>
  <si>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</si>
  <si>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</si>
  <si>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</si>
  <si>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</si>
  <si>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</si>
  <si>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</si>
  <si>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</si>
  <si>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</si>
  <si>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</si>
  <si>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</si>
  <si>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</si>
  <si>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</si>
  <si>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</si>
  <si>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</si>
  <si>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</si>
  <si>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</si>
  <si>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</si>
  <si>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</si>
  <si>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</si>
  <si>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</si>
  <si>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</si>
  <si>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</si>
  <si>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</si>
  <si>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</si>
  <si>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</si>
  <si>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</si>
  <si>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</si>
  <si>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</si>
  <si>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</si>
  <si>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</si>
  <si>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</si>
  <si>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</si>
  <si>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</si>
  <si>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</si>
  <si>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</si>
  <si>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</si>
  <si>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</si>
  <si>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</si>
  <si>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</si>
  <si>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</si>
  <si>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</si>
  <si>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</si>
  <si>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</si>
  <si>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</si>
  <si>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</si>
  <si>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</si>
  <si>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</si>
  <si>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</si>
  <si>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</si>
  <si>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</si>
  <si>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</si>
  <si>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</si>
  <si>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</si>
  <si>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</si>
  <si>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</si>
  <si>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</si>
  <si>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</si>
  <si>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</si>
  <si>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</si>
  <si>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</si>
  <si>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</si>
  <si>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</si>
  <si>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</si>
  <si>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</si>
  <si>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</si>
  <si>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</si>
  <si>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</si>
  <si>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</si>
  <si>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</si>
  <si>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</si>
  <si>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</si>
  <si>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</si>
  <si>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</si>
  <si>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</si>
  <si>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</si>
  <si>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</si>
  <si>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</si>
  <si>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</si>
  <si>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</si>
  <si>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</si>
  <si>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</si>
  <si>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</si>
  <si>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</si>
  <si>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</si>
  <si>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</si>
  <si>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</si>
  <si>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</si>
  <si>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</si>
  <si>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</si>
  <si>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</si>
  <si>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</si>
  <si>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</si>
  <si>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</si>
  <si>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</si>
  <si>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</si>
  <si>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</si>
  <si>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</si>
  <si>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</si>
  <si>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</si>
  <si>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</si>
  <si>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</si>
  <si>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</si>
  <si>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</si>
  <si>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</si>
  <si>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</si>
  <si>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</si>
  <si>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</si>
  <si>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</si>
  <si>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</si>
  <si>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</si>
  <si>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</si>
  <si>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</si>
  <si>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</si>
  <si>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</si>
  <si>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</si>
  <si>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</si>
  <si>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</si>
  <si>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</si>
  <si>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</si>
  <si>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</si>
  <si>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</si>
  <si>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</si>
  <si>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</si>
  <si>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</si>
  <si>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</si>
  <si>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</si>
  <si>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</si>
  <si>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</si>
  <si>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</si>
  <si>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</si>
  <si>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</si>
  <si>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</si>
  <si>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</si>
  <si>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</si>
  <si>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</si>
  <si>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</si>
  <si>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</si>
  <si>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</si>
  <si>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</si>
  <si>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</si>
  <si>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</si>
  <si>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</si>
  <si>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</si>
  <si>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</si>
  <si>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</si>
  <si>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</si>
  <si>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</si>
  <si>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</si>
  <si>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</si>
  <si>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</si>
  <si>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</si>
  <si>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</si>
  <si>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</si>
  <si>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</si>
  <si>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</si>
  <si>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</si>
  <si>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</si>
  <si>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</si>
  <si>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</si>
  <si>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</si>
  <si>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</si>
  <si>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</si>
  <si>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</si>
  <si>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</si>
  <si>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</si>
  <si>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</si>
  <si>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</si>
  <si>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</si>
  <si>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</si>
  <si>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</si>
  <si>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</si>
  <si>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</si>
  <si>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</si>
  <si>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</si>
  <si>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</si>
  <si>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</si>
  <si>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</si>
  <si>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</si>
  <si>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</si>
  <si>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</si>
  <si>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</si>
  <si>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</si>
  <si>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</si>
  <si>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</si>
  <si>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</si>
  <si>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</si>
  <si>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</si>
  <si>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</si>
  <si>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</si>
  <si>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</si>
  <si>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</si>
  <si>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</si>
  <si>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</si>
  <si>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</si>
  <si>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</si>
  <si>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</si>
  <si>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</si>
  <si>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</si>
  <si>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</si>
  <si>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</si>
  <si>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</si>
  <si>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</si>
  <si>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</si>
  <si>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</si>
  <si>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</si>
  <si>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</si>
  <si>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</si>
  <si>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</si>
  <si>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</si>
  <si>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</si>
  <si>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</si>
  <si>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</si>
  <si>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</si>
  <si>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</si>
  <si>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</si>
  <si>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</si>
  <si>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</si>
  <si>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</si>
  <si>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</si>
  <si>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</si>
  <si>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</si>
  <si>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</si>
  <si>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</si>
  <si>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</si>
  <si>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</si>
  <si>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</si>
  <si>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</si>
  <si>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</si>
  <si>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</si>
  <si>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</si>
  <si>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</si>
  <si>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</si>
  <si>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</si>
  <si>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</si>
  <si>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</si>
  <si>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</si>
  <si>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</si>
  <si>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</si>
  <si>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</si>
  <si>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</si>
  <si>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</si>
  <si>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</si>
  <si>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</si>
  <si>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</si>
  <si>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</si>
  <si>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</si>
  <si>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</si>
  <si>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</si>
  <si>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</si>
  <si>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</si>
  <si>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</si>
  <si>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</si>
  <si>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</si>
  <si>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</si>
  <si>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</si>
  <si>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</si>
  <si>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</si>
  <si>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</si>
  <si>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</si>
  <si>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</si>
  <si>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</si>
  <si>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</si>
  <si>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</si>
  <si>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</si>
  <si>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</si>
  <si>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</si>
  <si>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</si>
  <si>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</si>
  <si>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</si>
  <si>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</si>
  <si>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</si>
  <si>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</si>
  <si>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</si>
  <si>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</si>
  <si>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</si>
  <si>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</si>
  <si>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</si>
  <si>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</si>
  <si>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</si>
  <si>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</si>
  <si>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</si>
  <si>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</si>
  <si>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</si>
  <si>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</si>
  <si>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</si>
  <si>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</si>
  <si>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</si>
  <si>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</si>
  <si>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</si>
  <si>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</si>
  <si>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</si>
  <si>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</si>
  <si>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</si>
  <si>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</si>
  <si>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</si>
  <si>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</si>
  <si>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</si>
  <si>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</si>
  <si>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</si>
  <si>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</si>
  <si>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</si>
  <si>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</si>
  <si>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</si>
  <si>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</si>
  <si>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</si>
  <si>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</si>
  <si>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</si>
  <si>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</si>
  <si>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</si>
  <si>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</si>
  <si>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</si>
  <si>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</si>
  <si>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</si>
  <si>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</si>
  <si>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</si>
  <si>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</si>
  <si>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</si>
  <si>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</si>
  <si>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</si>
  <si>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</si>
  <si>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</si>
  <si>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</si>
  <si>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</si>
  <si>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</si>
  <si>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</si>
  <si>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</si>
  <si>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</si>
  <si>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</si>
  <si>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</si>
  <si>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</si>
  <si>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</si>
  <si>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</si>
  <si>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</si>
  <si>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</si>
  <si>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</si>
  <si>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</si>
  <si>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</si>
  <si>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</si>
  <si>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</si>
  <si>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</si>
  <si>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</si>
  <si>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</si>
  <si>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</si>
  <si>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</si>
  <si>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</si>
  <si>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</si>
  <si>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</si>
  <si>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</si>
  <si>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</si>
  <si>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</si>
  <si>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</si>
  <si>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</si>
  <si>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</si>
  <si>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</si>
  <si>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</si>
  <si>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</si>
  <si>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</si>
  <si>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</si>
  <si>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</si>
  <si>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</si>
  <si>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</si>
  <si>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</si>
  <si>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</si>
  <si>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</si>
  <si>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</si>
  <si>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</si>
  <si>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</si>
  <si>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</si>
  <si>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</si>
  <si>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</si>
  <si>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</si>
  <si>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</si>
  <si>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</si>
  <si>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</si>
  <si>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</si>
  <si>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</si>
  <si>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</si>
  <si>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</si>
  <si>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</si>
  <si>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</si>
  <si>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</si>
  <si>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</si>
  <si>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</si>
  <si>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</si>
  <si>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</si>
  <si>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</si>
  <si>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</si>
  <si>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</si>
  <si>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</si>
  <si>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</si>
  <si>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</si>
  <si>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</si>
  <si>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</si>
  <si>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</si>
  <si>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</si>
  <si>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</si>
  <si>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</si>
  <si>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</si>
  <si>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</si>
  <si>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</si>
  <si>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</si>
  <si>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</si>
  <si>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</si>
  <si>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</si>
  <si>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</si>
  <si>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</si>
  <si>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</si>
  <si>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</si>
  <si>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</si>
  <si>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</si>
  <si>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</si>
  <si>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</si>
  <si>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</si>
  <si>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</si>
  <si>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</si>
  <si>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</si>
  <si>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</si>
  <si>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</si>
  <si>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</si>
  <si>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</si>
  <si>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</si>
  <si>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</si>
  <si>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</si>
  <si>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</si>
  <si>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</si>
  <si>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</si>
  <si>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</si>
  <si>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</si>
  <si>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</si>
  <si>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</si>
  <si>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</si>
  <si>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</si>
  <si>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</si>
  <si>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</si>
  <si>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</si>
  <si>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</si>
  <si>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</si>
  <si>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</si>
  <si>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</si>
  <si>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</si>
  <si>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</si>
  <si>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</si>
  <si>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</si>
  <si>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</si>
  <si>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</si>
  <si>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</si>
  <si>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</si>
  <si>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</si>
  <si>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</si>
  <si>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</si>
  <si>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</si>
  <si>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</si>
  <si>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</si>
  <si>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</si>
  <si>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</si>
  <si>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</si>
  <si>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</si>
  <si>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</si>
  <si>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</si>
  <si>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</si>
  <si>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</si>
  <si>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</si>
  <si>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</si>
  <si>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</si>
  <si>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</si>
  <si>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</si>
  <si>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</si>
  <si>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</si>
  <si>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</si>
  <si>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</si>
  <si>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</si>
  <si>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</si>
  <si>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</si>
  <si>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</si>
  <si>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</si>
  <si>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</si>
  <si>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</si>
  <si>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</si>
  <si>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</si>
  <si>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</si>
  <si>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</si>
  <si>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</si>
  <si>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</si>
  <si>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</si>
  <si>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</si>
  <si>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</si>
  <si>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</si>
  <si>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</si>
  <si>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</si>
  <si>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</si>
  <si>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</si>
  <si>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</si>
  <si>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</si>
  <si>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</si>
  <si>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</si>
  <si>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</si>
  <si>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</si>
  <si>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</si>
  <si>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</si>
  <si>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</si>
  <si>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</si>
  <si>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</si>
  <si>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</si>
  <si>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</si>
  <si>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</si>
  <si>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</si>
  <si>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</si>
  <si>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</si>
  <si>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</si>
  <si>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</si>
  <si>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</si>
  <si>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</si>
  <si>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</si>
  <si>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</si>
  <si>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</si>
  <si>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</si>
  <si>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</si>
  <si>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</si>
  <si>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</si>
  <si>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</si>
  <si>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</si>
  <si>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</si>
  <si>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</si>
  <si>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</si>
  <si>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</si>
  <si>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</si>
  <si>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</si>
  <si>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</si>
  <si>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</si>
  <si>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</si>
  <si>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</si>
  <si>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</si>
  <si>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</si>
  <si>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</si>
  <si>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</si>
  <si>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</si>
  <si>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</si>
  <si>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</si>
  <si>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</si>
  <si>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</si>
  <si>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</si>
  <si>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</si>
  <si>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</si>
  <si>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</si>
  <si>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</si>
  <si>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</si>
  <si>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</si>
  <si>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</si>
  <si>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</si>
  <si>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</si>
  <si>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</si>
  <si>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</si>
  <si>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</si>
  <si>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</si>
  <si>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</si>
  <si>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</si>
  <si>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</si>
  <si>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</si>
  <si>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</si>
  <si>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</si>
  <si>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</si>
  <si>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</si>
  <si>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</si>
  <si>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</si>
  <si>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</si>
  <si>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</si>
  <si>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</si>
  <si>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</si>
  <si>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</si>
  <si>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</si>
  <si>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</si>
  <si>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</si>
  <si>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</si>
  <si>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</si>
  <si>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</si>
  <si>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</si>
  <si>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</si>
  <si>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</si>
  <si>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</si>
  <si>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</si>
  <si>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</si>
  <si>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</si>
  <si>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</si>
  <si>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</si>
  <si>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</si>
  <si>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</si>
  <si>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</si>
  <si>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</si>
  <si>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</si>
  <si>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</si>
  <si>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</si>
  <si>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</si>
  <si>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</si>
  <si>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</si>
  <si>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</si>
  <si>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</si>
  <si>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</si>
  <si>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</si>
  <si>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</si>
  <si>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</si>
  <si>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</si>
  <si>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</si>
  <si>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</si>
  <si>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</si>
  <si>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</si>
  <si>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</si>
  <si>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</si>
  <si>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</si>
  <si>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</si>
  <si>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</si>
  <si>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</si>
  <si>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</si>
  <si>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</si>
  <si>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</si>
  <si>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</si>
  <si>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</si>
  <si>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</si>
  <si>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</si>
  <si>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</si>
  <si>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</si>
  <si>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</si>
  <si>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</si>
  <si>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</si>
  <si>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</si>
  <si>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</si>
  <si>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</si>
  <si>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</si>
  <si>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</si>
  <si>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</si>
  <si>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</si>
  <si>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</si>
  <si>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</si>
  <si>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</si>
  <si>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</si>
  <si>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</si>
  <si>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</si>
  <si>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</si>
  <si>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</si>
  <si>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</si>
  <si>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</si>
  <si>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</si>
  <si>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</si>
  <si>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</si>
  <si>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</si>
  <si>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</si>
  <si>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</si>
  <si>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</si>
  <si>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</si>
  <si>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</si>
  <si>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</si>
  <si>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</si>
  <si>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</si>
  <si>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</si>
  <si>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</si>
  <si>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</si>
  <si>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</si>
  <si>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</si>
  <si>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</si>
  <si>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</si>
  <si>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</si>
  <si>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</si>
  <si>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</si>
  <si>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</si>
  <si>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</si>
  <si>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</si>
  <si>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</si>
  <si>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</si>
  <si>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</si>
  <si>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</si>
  <si>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</si>
  <si>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</si>
  <si>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</si>
  <si>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</si>
  <si>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</si>
  <si>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</si>
  <si>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</si>
  <si>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</si>
  <si>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</si>
  <si>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</si>
  <si>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</si>
  <si>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</si>
  <si>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</si>
  <si>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</si>
  <si>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</si>
  <si>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</si>
  <si>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</si>
  <si>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</si>
  <si>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</si>
  <si>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</si>
  <si>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</si>
  <si>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</si>
  <si>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</si>
  <si>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</si>
  <si>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</si>
  <si>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</si>
  <si>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</si>
  <si>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</si>
  <si>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</si>
  <si>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</si>
  <si>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</si>
  <si>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</si>
  <si>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</si>
  <si>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</si>
  <si>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</si>
  <si>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</si>
  <si>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</si>
  <si>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</si>
  <si>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</si>
  <si>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</si>
  <si>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</si>
  <si>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</si>
  <si>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</si>
  <si>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</si>
  <si>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</si>
  <si>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</si>
  <si>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</si>
  <si>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</si>
  <si>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</si>
  <si>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</si>
  <si>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</si>
  <si>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</si>
  <si>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</si>
  <si>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</si>
  <si>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</si>
  <si>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</si>
  <si>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</si>
  <si>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</si>
  <si>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</si>
  <si>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</si>
  <si>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</si>
  <si>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</si>
  <si>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</si>
  <si>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</si>
  <si>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</si>
  <si>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</si>
  <si>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</si>
  <si>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</si>
  <si>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</si>
  <si>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</si>
  <si>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</si>
  <si>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</si>
  <si>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</si>
  <si>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</si>
  <si>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</si>
  <si>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</si>
  <si>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</si>
  <si>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</si>
  <si>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</si>
  <si>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</si>
  <si>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</si>
  <si>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</si>
  <si>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</si>
  <si>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</si>
  <si>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</si>
  <si>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</si>
  <si>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</si>
  <si>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</si>
  <si>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</si>
  <si>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</si>
  <si>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</si>
  <si>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</si>
  <si>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</si>
  <si>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</si>
  <si>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</si>
  <si>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</si>
  <si>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</si>
  <si>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</si>
  <si>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</si>
  <si>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</si>
  <si>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</si>
  <si>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</si>
  <si>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</si>
  <si>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</si>
  <si>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</si>
  <si>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</si>
  <si>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</si>
  <si>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</si>
  <si>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</si>
  <si>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</si>
  <si>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</si>
  <si>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</si>
  <si>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</si>
  <si>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</si>
  <si>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</si>
  <si>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</si>
  <si>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</si>
  <si>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</si>
  <si>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</si>
  <si>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</si>
  <si>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</si>
  <si>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</si>
  <si>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</si>
  <si>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</si>
  <si>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</si>
  <si>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</si>
  <si>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</si>
  <si>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</si>
  <si>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</si>
  <si>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</si>
  <si>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</si>
  <si>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</si>
  <si>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</si>
  <si>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</si>
  <si>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</si>
  <si>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</si>
  <si>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</si>
  <si>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</si>
  <si>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</si>
  <si>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</si>
  <si>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</si>
  <si>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</si>
  <si>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</si>
  <si>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</si>
  <si>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</si>
  <si>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</si>
  <si>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</si>
  <si>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</si>
  <si>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</si>
  <si>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</si>
  <si>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</si>
  <si>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</si>
  <si>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</si>
  <si>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</si>
  <si>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</si>
  <si>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</si>
  <si>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</si>
  <si>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</si>
  <si>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</si>
  <si>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</si>
  <si>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</si>
  <si>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</si>
  <si>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</si>
  <si>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</si>
  <si>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</si>
  <si>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</si>
  <si>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</si>
  <si>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</si>
  <si>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</si>
  <si>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</si>
  <si>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</si>
  <si>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</si>
  <si>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</si>
  <si>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</si>
  <si>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</si>
  <si>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</si>
  <si>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</si>
  <si>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</si>
  <si>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</si>
  <si>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</si>
  <si>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</si>
  <si>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</si>
  <si>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</si>
  <si>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</si>
  <si>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</si>
  <si>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</si>
  <si>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</si>
  <si>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</si>
  <si>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</si>
  <si>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</si>
  <si>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</si>
  <si>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</si>
  <si>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</si>
  <si>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</si>
  <si>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</si>
  <si>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</si>
  <si>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</si>
  <si>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</si>
  <si>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</si>
  <si>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</si>
  <si>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</si>
  <si>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</si>
  <si>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</si>
  <si>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</si>
  <si>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</si>
  <si>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</si>
  <si>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</si>
  <si>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</si>
  <si>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</si>
  <si>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</si>
  <si>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</si>
  <si>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</si>
  <si>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</si>
  <si>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</si>
  <si>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</si>
  <si>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</si>
  <si>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</si>
  <si>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</si>
  <si>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</si>
  <si>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</si>
  <si>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</si>
  <si>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</si>
  <si>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</si>
  <si>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</si>
  <si>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</si>
  <si>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</si>
  <si>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</si>
  <si>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</si>
  <si>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</si>
  <si>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</si>
  <si>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</si>
  <si>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</si>
  <si>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</si>
  <si>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</si>
  <si>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</si>
  <si>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</si>
  <si>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</si>
  <si>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</si>
  <si>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</si>
  <si>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</si>
  <si>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</si>
  <si>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</si>
  <si>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</si>
  <si>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</si>
  <si>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</si>
  <si>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</si>
  <si>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</si>
  <si>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</si>
  <si>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</si>
  <si>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</si>
  <si>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</si>
  <si>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</si>
  <si>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</si>
  <si>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</si>
  <si>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</si>
  <si>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</si>
  <si>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</si>
  <si>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</si>
  <si>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</si>
  <si>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</si>
  <si>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</si>
  <si>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</si>
  <si>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</si>
  <si>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</si>
  <si>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</si>
  <si>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</si>
  <si>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</si>
  <si>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</si>
  <si>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</si>
  <si>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</si>
  <si>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</si>
  <si>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</si>
  <si>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</si>
  <si>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</si>
  <si>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</si>
  <si>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</si>
  <si>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</si>
  <si>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</si>
  <si>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</si>
  <si>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</si>
  <si>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</si>
  <si>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</si>
  <si>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</si>
  <si>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</si>
  <si>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</si>
  <si>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</si>
  <si>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</si>
  <si>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</si>
  <si>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</si>
  <si>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</si>
  <si>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</si>
  <si>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</si>
  <si>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</si>
  <si>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</si>
  <si>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</si>
  <si>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</si>
  <si>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</si>
  <si>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</si>
  <si>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</si>
  <si>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</si>
  <si>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</si>
  <si>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</si>
  <si>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</si>
  <si>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</si>
  <si>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</si>
  <si>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</si>
  <si>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</si>
  <si>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</si>
  <si>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</si>
  <si>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</si>
  <si>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</si>
  <si>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</si>
  <si>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</si>
  <si>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</si>
  <si>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</si>
  <si>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</si>
  <si>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</si>
  <si>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</si>
  <si>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</si>
  <si>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</si>
  <si>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</si>
  <si>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</si>
  <si>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</si>
  <si>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</si>
  <si>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</si>
  <si>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</si>
  <si>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</si>
  <si>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</si>
  <si>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</si>
  <si>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</si>
  <si>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</si>
  <si>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</si>
  <si>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</si>
  <si>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</si>
  <si>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</si>
  <si>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</si>
  <si>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</si>
  <si>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</si>
  <si>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</si>
  <si>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</si>
  <si>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</si>
  <si>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</si>
  <si>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</si>
  <si>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</si>
  <si>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</si>
  <si>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</si>
  <si>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</si>
  <si>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</si>
  <si>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</si>
  <si>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</si>
  <si>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</si>
  <si>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</si>
  <si>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</si>
  <si>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</si>
  <si>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</si>
  <si>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</si>
  <si>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</si>
  <si>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</si>
  <si>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</si>
  <si>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</si>
  <si>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</si>
  <si>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</si>
  <si>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</si>
  <si>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</si>
  <si>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</si>
  <si>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</si>
  <si>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</si>
  <si>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</si>
  <si>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</si>
  <si>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</si>
  <si>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</si>
  <si>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</si>
  <si>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</si>
  <si>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</si>
  <si>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</si>
  <si>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</si>
  <si>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</si>
  <si>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</si>
  <si>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</si>
  <si>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</si>
  <si>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</si>
  <si>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</si>
  <si>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</si>
  <si>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</si>
  <si>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</si>
  <si>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</si>
  <si>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</si>
  <si>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</si>
  <si>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</si>
  <si>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</si>
  <si>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</si>
  <si>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</si>
  <si>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</si>
  <si>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</si>
  <si>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</si>
  <si>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</si>
  <si>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</si>
  <si>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</si>
  <si>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</si>
  <si>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</si>
  <si>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</si>
  <si>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</si>
  <si>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</si>
  <si>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</si>
  <si>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</si>
  <si>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</si>
  <si>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</si>
  <si>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</si>
  <si>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</si>
  <si>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</si>
  <si>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</si>
  <si>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</si>
  <si>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</si>
  <si>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</si>
  <si>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</si>
  <si>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</si>
  <si>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</si>
  <si>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</si>
  <si>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</si>
  <si>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</si>
  <si>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</si>
  <si>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</si>
  <si>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</si>
  <si>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</si>
  <si>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</si>
  <si>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</si>
  <si>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</si>
  <si>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</si>
  <si>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</si>
  <si>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</si>
  <si>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</si>
  <si>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</si>
  <si>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</si>
  <si>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</si>
  <si>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</si>
  <si>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</si>
  <si>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</si>
  <si>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</si>
  <si>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</si>
  <si>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</si>
  <si>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</si>
  <si>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</si>
  <si>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</si>
  <si>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</si>
  <si>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</si>
  <si>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</si>
  <si>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</si>
  <si>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</si>
  <si>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</si>
  <si>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</si>
  <si>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</si>
  <si>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</si>
  <si>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</si>
  <si>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</si>
  <si>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</si>
  <si>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</si>
  <si>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</si>
  <si>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</si>
  <si>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</si>
  <si>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</si>
  <si>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</si>
  <si>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</si>
  <si>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</si>
  <si>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</si>
  <si>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</si>
  <si>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</si>
  <si>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</si>
  <si>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</si>
  <si>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</si>
  <si>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</si>
  <si>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</si>
  <si>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</si>
  <si>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</si>
  <si>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</si>
  <si>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</si>
  <si>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</si>
  <si>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</si>
  <si>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</si>
  <si>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</si>
  <si>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</si>
  <si>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</si>
  <si>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</si>
  <si>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</si>
  <si>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</si>
  <si>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</si>
  <si>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</si>
  <si>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</si>
  <si>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</si>
  <si>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</si>
  <si>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</si>
  <si>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</si>
  <si>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</si>
  <si>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</si>
  <si>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</si>
  <si>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</si>
  <si>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</si>
  <si>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</si>
  <si>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</si>
  <si>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</si>
  <si>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</si>
  <si>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</si>
  <si>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</si>
  <si>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</si>
  <si>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</si>
  <si>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</si>
  <si>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</si>
  <si>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</si>
  <si>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</si>
  <si>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</si>
  <si>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</si>
  <si>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</si>
  <si>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</si>
  <si>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</si>
  <si>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</si>
  <si>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</si>
  <si>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</si>
  <si>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</si>
  <si>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</si>
  <si>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</si>
  <si>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</si>
  <si>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</si>
  <si>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</si>
  <si>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</si>
  <si>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</si>
  <si>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</si>
  <si>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</si>
  <si>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</si>
  <si>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</si>
  <si>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</si>
  <si>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</si>
  <si>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</si>
  <si>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</si>
  <si>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</si>
  <si>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</si>
  <si>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</si>
  <si>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</si>
  <si>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</si>
  <si>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</si>
  <si>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</si>
  <si>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</si>
  <si>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</si>
  <si>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</si>
  <si>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</si>
  <si>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</si>
  <si>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</si>
  <si>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</si>
  <si>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</si>
  <si>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</si>
  <si>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</si>
  <si>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</si>
  <si>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</si>
  <si>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</si>
  <si>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</si>
  <si>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</si>
  <si>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</si>
  <si>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</si>
  <si>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</si>
  <si>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</si>
  <si>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</si>
  <si>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</si>
  <si>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</si>
  <si>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</si>
  <si>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</si>
  <si>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</si>
  <si>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</si>
  <si>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</si>
  <si>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</si>
  <si>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</si>
  <si>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</si>
  <si>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</si>
  <si>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</si>
  <si>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</si>
  <si>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</si>
  <si>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</si>
  <si>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</si>
  <si>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</si>
  <si>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</si>
  <si>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</si>
  <si>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</si>
  <si>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</si>
  <si>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</si>
  <si>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</si>
  <si>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</si>
  <si>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</si>
  <si>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</si>
  <si>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</si>
  <si>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</si>
  <si>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</si>
  <si>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</si>
  <si>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</si>
  <si>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</si>
  <si>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</si>
  <si>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</si>
  <si>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</si>
  <si>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</si>
  <si>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</si>
  <si>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</si>
  <si>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</si>
  <si>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</si>
  <si>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</si>
  <si>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</si>
  <si>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</si>
  <si>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</si>
  <si>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</si>
  <si>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</si>
  <si>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</si>
  <si>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</si>
  <si>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</si>
  <si>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</si>
  <si>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</si>
  <si>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</si>
  <si>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</si>
  <si>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</si>
  <si>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</si>
  <si>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</si>
  <si>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</si>
  <si>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</si>
  <si>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</si>
  <si>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</si>
  <si>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</si>
  <si>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</si>
  <si>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</si>
  <si>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</si>
  <si>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</si>
  <si>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</si>
  <si>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</si>
  <si>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</si>
  <si>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</si>
  <si>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</si>
  <si>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</si>
  <si>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</si>
  <si>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</si>
  <si>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</si>
  <si>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</si>
  <si>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</si>
  <si>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</si>
  <si>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</si>
  <si>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</si>
  <si>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</si>
  <si>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</si>
  <si>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</si>
  <si>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</si>
  <si>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</si>
  <si>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</si>
  <si>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</si>
  <si>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</si>
  <si>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</si>
  <si>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</si>
  <si>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</si>
  <si>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</si>
  <si>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</si>
  <si>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</si>
  <si>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</si>
  <si>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</si>
  <si>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</si>
  <si>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</si>
  <si>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</si>
  <si>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</si>
  <si>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</si>
  <si>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</si>
  <si>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</si>
  <si>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</si>
  <si>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</si>
  <si>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</si>
  <si>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</si>
  <si>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</si>
  <si>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</si>
  <si>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</si>
  <si>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</si>
  <si>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</si>
  <si>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</si>
  <si>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</si>
  <si>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</si>
  <si>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</si>
  <si>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</si>
  <si>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</si>
  <si>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</si>
  <si>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</si>
  <si>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</si>
  <si>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</si>
  <si>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</si>
  <si>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</si>
  <si>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</si>
  <si>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</si>
  <si>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</si>
  <si>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</si>
  <si>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</si>
  <si>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</si>
  <si>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</si>
  <si>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</si>
  <si>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</si>
  <si>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</si>
  <si>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</si>
  <si>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</si>
  <si>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</si>
  <si>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</si>
  <si>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</si>
  <si>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</si>
  <si>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</si>
  <si>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</si>
  <si>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</si>
  <si>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</si>
  <si>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</si>
  <si>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</si>
  <si>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</si>
  <si>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</si>
  <si>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</si>
  <si>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</si>
  <si>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</si>
  <si>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</si>
  <si>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</si>
  <si>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</si>
  <si>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</si>
  <si>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</si>
  <si>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</si>
  <si>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</si>
  <si>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</si>
  <si>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</si>
  <si>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</si>
  <si>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</si>
  <si>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</si>
  <si>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</si>
  <si>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</si>
  <si>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</si>
  <si>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</si>
  <si>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</si>
  <si>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</si>
  <si>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</si>
  <si>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</si>
  <si>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</si>
  <si>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</si>
  <si>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</si>
  <si>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</si>
  <si>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</si>
  <si>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</si>
  <si>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</si>
  <si>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</si>
  <si>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</si>
  <si>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</si>
  <si>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</si>
  <si>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</si>
  <si>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</si>
  <si>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</si>
  <si>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</si>
  <si>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</si>
  <si>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</si>
  <si>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</si>
  <si>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</si>
  <si>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</si>
  <si>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</si>
  <si>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</si>
  <si>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</si>
  <si>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</si>
  <si>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</si>
  <si>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</si>
  <si>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</si>
  <si>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</si>
  <si>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</si>
  <si>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</si>
  <si>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</si>
  <si>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</si>
  <si>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</si>
  <si>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</si>
  <si>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</si>
  <si>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</si>
  <si>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</si>
  <si>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</si>
  <si>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</si>
  <si>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</si>
  <si>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</si>
  <si>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</si>
  <si>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</si>
  <si>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</si>
  <si>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</si>
  <si>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</si>
  <si>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</si>
  <si>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</si>
  <si>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</si>
  <si>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</si>
  <si>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</si>
  <si>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</si>
  <si>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</si>
  <si>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</si>
  <si>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</si>
  <si>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</si>
  <si>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</si>
  <si>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</si>
  <si>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</si>
  <si>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</si>
  <si>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</si>
  <si>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</si>
  <si>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</si>
  <si>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</si>
  <si>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</si>
  <si>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</si>
  <si>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</si>
  <si>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</si>
  <si>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</si>
  <si>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</si>
  <si>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</si>
  <si>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</si>
  <si>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</si>
  <si>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</si>
  <si>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</si>
  <si>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</si>
  <si>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</si>
  <si>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</si>
  <si>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</si>
  <si>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</si>
  <si>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</si>
  <si>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</si>
  <si>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</si>
  <si>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</si>
  <si>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</si>
  <si>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</si>
  <si>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</si>
  <si>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</si>
  <si>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</si>
  <si>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</si>
  <si>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</si>
  <si>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</si>
  <si>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</si>
  <si>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</si>
  <si>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</si>
  <si>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</si>
  <si>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</si>
  <si>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</si>
  <si>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</si>
  <si>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</si>
  <si>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</si>
  <si>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</si>
  <si>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</si>
  <si>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</si>
  <si>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</si>
  <si>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</si>
  <si>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</si>
  <si>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</si>
  <si>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</si>
  <si>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</si>
  <si>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</si>
  <si>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</si>
  <si>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</si>
  <si>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</si>
  <si>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</si>
  <si>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</si>
  <si>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</si>
  <si>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</si>
  <si>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</si>
  <si>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</si>
  <si>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</si>
  <si>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</si>
  <si>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</si>
  <si>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</si>
  <si>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</si>
  <si>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</si>
  <si>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</si>
  <si>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</si>
  <si>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</si>
  <si>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</si>
  <si>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</si>
  <si>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</si>
  <si>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</si>
  <si>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</si>
  <si>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</si>
  <si>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</si>
  <si>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</si>
  <si>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</si>
  <si>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</si>
  <si>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</si>
  <si>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</si>
  <si>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</si>
  <si>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</si>
  <si>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</si>
  <si>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</si>
  <si>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</si>
  <si>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</si>
  <si>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</si>
  <si>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</si>
  <si>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</si>
  <si>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</si>
  <si>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</si>
  <si>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</si>
  <si>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</si>
  <si>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</si>
  <si>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</si>
  <si>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</si>
  <si>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</si>
  <si>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</si>
  <si>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</si>
  <si>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</si>
  <si>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</si>
  <si>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</si>
  <si>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</si>
  <si>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</si>
  <si>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</si>
  <si>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</si>
  <si>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</si>
  <si>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</si>
  <si>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</si>
  <si>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</si>
  <si>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</si>
  <si>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</si>
  <si>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</si>
  <si>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</si>
  <si>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</si>
  <si>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</si>
  <si>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</si>
  <si>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</si>
  <si>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</si>
  <si>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</si>
  <si>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</si>
  <si>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</si>
  <si>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</si>
  <si>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</si>
  <si>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</si>
  <si>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</si>
  <si>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</si>
  <si>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</si>
  <si>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</si>
  <si>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</si>
  <si>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</si>
  <si>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</si>
  <si>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</si>
  <si>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</si>
  <si>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</si>
  <si>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</si>
  <si>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</si>
  <si>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</si>
  <si>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</si>
  <si>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</si>
  <si>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</si>
  <si>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</si>
  <si>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</si>
  <si>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</si>
  <si>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</si>
  <si>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</si>
  <si>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</si>
  <si>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</si>
  <si>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</si>
  <si>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</si>
  <si>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</si>
  <si>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</si>
  <si>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</si>
  <si>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</si>
  <si>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</si>
  <si>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</si>
  <si>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</si>
  <si>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</si>
  <si>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</si>
  <si>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</si>
  <si>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</si>
  <si>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</si>
  <si>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</si>
  <si>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</si>
  <si>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</si>
  <si>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</si>
  <si>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</si>
  <si>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</si>
  <si>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</si>
  <si>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</si>
  <si>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</si>
  <si>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</si>
  <si>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</si>
  <si>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</si>
  <si>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</si>
  <si>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</si>
  <si>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</si>
  <si>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</si>
  <si>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</si>
  <si>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</si>
  <si>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</si>
  <si>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</si>
  <si>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</si>
  <si>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</si>
  <si>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</si>
  <si>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</si>
  <si>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</si>
  <si>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</si>
  <si>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</si>
  <si>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</si>
  <si>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</si>
  <si>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</si>
  <si>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</si>
  <si>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</si>
  <si>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</si>
  <si>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</si>
  <si>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</si>
  <si>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</si>
  <si>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</si>
  <si>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</si>
  <si>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</si>
  <si>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</si>
  <si>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</si>
  <si>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</si>
  <si>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</si>
  <si>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</si>
  <si>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</si>
  <si>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</si>
  <si>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</si>
  <si>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</si>
  <si>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</si>
  <si>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</si>
  <si>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</si>
  <si>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</si>
  <si>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</si>
  <si>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</si>
  <si>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</si>
  <si>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</si>
  <si>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</si>
  <si>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</si>
  <si>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</si>
  <si>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</si>
  <si>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</si>
  <si>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</si>
  <si>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</si>
  <si>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</si>
  <si>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</si>
  <si>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</si>
  <si>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</si>
  <si>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</si>
  <si>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</si>
  <si>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</si>
  <si>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</si>
  <si>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</si>
  <si>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</si>
  <si>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</si>
  <si>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</si>
  <si>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</si>
  <si>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</si>
  <si>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</si>
  <si>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</si>
  <si>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</si>
  <si>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</si>
  <si>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</si>
  <si>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</si>
  <si>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</si>
  <si>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</si>
  <si>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</si>
  <si>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</si>
  <si>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</si>
  <si>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</si>
  <si>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</si>
  <si>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</si>
  <si>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</si>
  <si>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</si>
  <si>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</si>
  <si>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</si>
  <si>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</si>
  <si>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</si>
  <si>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</si>
  <si>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</si>
  <si>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</si>
  <si>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</si>
  <si>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</si>
  <si>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</si>
  <si>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</si>
  <si>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</si>
  <si>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</si>
  <si>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</si>
  <si>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</si>
  <si>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</si>
  <si>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</si>
  <si>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</si>
  <si>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</si>
  <si>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</si>
  <si>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</si>
  <si>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</si>
  <si>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</si>
  <si>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</si>
  <si>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</si>
  <si>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</si>
  <si>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</si>
  <si>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</si>
  <si>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</si>
  <si>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</si>
  <si>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</si>
  <si>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</si>
  <si>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</si>
  <si>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</si>
  <si>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</si>
  <si>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</si>
  <si>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</si>
  <si>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</si>
  <si>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</si>
  <si>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</si>
  <si>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</si>
  <si>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</si>
  <si>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</si>
  <si>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</si>
  <si>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</si>
  <si>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</si>
  <si>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</si>
  <si>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</si>
  <si>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</si>
  <si>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</si>
  <si>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</si>
  <si>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</si>
  <si>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</si>
  <si>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</si>
  <si>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</si>
  <si>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</si>
  <si>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</si>
  <si>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</si>
  <si>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</si>
  <si>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</si>
  <si>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</si>
  <si>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</si>
  <si>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</si>
  <si>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</si>
  <si>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</si>
  <si>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</si>
  <si>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</si>
  <si>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</si>
  <si>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</si>
  <si>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</si>
  <si>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</si>
  <si>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</si>
  <si>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</si>
  <si>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</si>
  <si>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</si>
  <si>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</si>
  <si>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</si>
  <si>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</si>
  <si>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</si>
  <si>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</si>
  <si>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</si>
  <si>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</si>
  <si>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</si>
  <si>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</si>
  <si>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</si>
  <si>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</si>
  <si>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</si>
  <si>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</si>
  <si>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</si>
  <si>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</si>
  <si>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</si>
  <si>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</si>
  <si>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</si>
  <si>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</si>
  <si>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</si>
  <si>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</si>
  <si>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</si>
  <si>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</si>
  <si>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</si>
  <si>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</si>
  <si>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</si>
  <si>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</si>
  <si>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</si>
  <si>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</si>
  <si>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</si>
  <si>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</si>
  <si>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</si>
  <si>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</si>
  <si>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</si>
  <si>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</si>
  <si>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</si>
  <si>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</si>
  <si>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</si>
  <si>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</si>
  <si>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</si>
  <si>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</si>
  <si>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</si>
  <si>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</si>
  <si>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</si>
  <si>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</si>
  <si>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</si>
  <si>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</si>
  <si>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</si>
  <si>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</si>
  <si>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</si>
  <si>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</si>
  <si>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</si>
  <si>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</si>
  <si>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</si>
  <si>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</si>
  <si>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</si>
  <si>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</si>
  <si>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</si>
  <si>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</si>
  <si>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</si>
  <si>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</si>
  <si>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</si>
  <si>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</si>
  <si>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</si>
  <si>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</si>
  <si>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</si>
  <si>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</si>
  <si>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</si>
  <si>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</si>
  <si>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</si>
  <si>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</si>
  <si>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</si>
  <si>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</si>
  <si>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</si>
  <si>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</si>
  <si>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</si>
  <si>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</si>
  <si>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</si>
  <si>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</si>
  <si>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</si>
  <si>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</si>
  <si>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</si>
  <si>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</si>
  <si>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</si>
  <si>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</si>
  <si>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</si>
  <si>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</si>
  <si>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</si>
  <si>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</si>
  <si>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</si>
  <si>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</si>
  <si>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</si>
  <si>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</si>
  <si>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</si>
  <si>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</si>
  <si>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</si>
  <si>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</si>
  <si>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</si>
  <si>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</si>
  <si>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</si>
  <si>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</si>
  <si>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</si>
  <si>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</si>
  <si>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</si>
  <si>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</si>
  <si>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</si>
  <si>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</si>
  <si>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</si>
  <si>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</si>
  <si>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</si>
  <si>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</si>
  <si>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</si>
  <si>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</si>
  <si>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</si>
  <si>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</si>
  <si>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</si>
  <si>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</si>
  <si>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</si>
  <si>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</si>
  <si>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</si>
  <si>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</si>
  <si>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</si>
  <si>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</si>
  <si>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</si>
  <si>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</si>
  <si>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</si>
  <si>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</si>
  <si>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</si>
  <si>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</si>
  <si>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</si>
  <si>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</si>
  <si>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</si>
  <si>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</si>
  <si>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</si>
  <si>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</si>
  <si>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</si>
  <si>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</si>
  <si>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</si>
  <si>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</si>
  <si>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</si>
  <si>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</si>
  <si>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</si>
  <si>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</si>
  <si>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</si>
  <si>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</si>
  <si>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</si>
  <si>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</si>
  <si>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</si>
  <si>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</si>
  <si>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</si>
  <si>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</si>
  <si>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</si>
  <si>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</si>
  <si>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</si>
  <si>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</si>
  <si>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</si>
  <si>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</si>
  <si>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</si>
  <si>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</si>
  <si>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</si>
  <si>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</si>
  <si>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</si>
  <si>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</si>
  <si>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</si>
  <si>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</si>
  <si>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</si>
  <si>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</si>
  <si>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</si>
  <si>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</si>
  <si>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</si>
  <si>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</si>
  <si>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</si>
  <si>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</si>
  <si>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</si>
  <si>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</si>
  <si>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</si>
  <si>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</si>
  <si>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</si>
  <si>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</si>
  <si>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</si>
  <si>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</si>
  <si>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</si>
  <si>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</si>
  <si>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</si>
  <si>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</si>
  <si>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</si>
  <si>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</si>
  <si>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</si>
  <si>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</si>
  <si>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</si>
  <si>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</si>
  <si>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</si>
  <si>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</si>
  <si>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</si>
  <si>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</si>
  <si>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</si>
  <si>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</si>
  <si>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</si>
  <si>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</si>
  <si>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</si>
  <si>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</si>
  <si>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</si>
  <si>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</si>
  <si>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</si>
  <si>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</si>
  <si>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</si>
  <si>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</si>
  <si>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</si>
  <si>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</si>
  <si>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</si>
  <si>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</si>
  <si>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</si>
  <si>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</si>
  <si>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</si>
  <si>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</si>
  <si>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</si>
  <si>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</si>
  <si>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</si>
  <si>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</si>
  <si>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</si>
  <si>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</si>
  <si>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</si>
  <si>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</si>
  <si>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</si>
  <si>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</si>
  <si>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</si>
  <si>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</si>
  <si>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</si>
  <si>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</si>
  <si>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</si>
  <si>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</si>
  <si>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</si>
  <si>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</si>
  <si>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</si>
  <si>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</si>
  <si>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</si>
  <si>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</si>
  <si>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</si>
  <si>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</si>
  <si>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</si>
  <si>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</si>
  <si>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</si>
  <si>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</si>
  <si>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</si>
  <si>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</si>
  <si>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</si>
  <si>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</si>
  <si>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</si>
  <si>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</si>
  <si>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</si>
  <si>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</si>
  <si>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</si>
  <si>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</si>
  <si>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</si>
  <si>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</si>
  <si>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</si>
  <si>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</si>
  <si>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</si>
  <si>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</si>
  <si>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</si>
  <si>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</si>
  <si>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</si>
  <si>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</si>
  <si>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</si>
  <si>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</si>
  <si>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</si>
  <si>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</si>
  <si>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</si>
  <si>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</si>
  <si>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</si>
  <si>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</si>
  <si>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</si>
  <si>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</si>
  <si>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</si>
  <si>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</si>
  <si>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</si>
  <si>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</si>
  <si>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</si>
  <si>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</si>
  <si>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</si>
  <si>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</si>
  <si>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</si>
  <si>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</si>
  <si>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</si>
  <si>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</si>
  <si>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</si>
  <si>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</si>
  <si>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</si>
  <si>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</si>
  <si>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</si>
  <si>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</si>
  <si>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</si>
  <si>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</si>
  <si>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</si>
  <si>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</si>
  <si>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</si>
  <si>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</si>
  <si>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</si>
  <si>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</si>
  <si>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</si>
  <si>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</si>
  <si>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</si>
  <si>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</si>
  <si>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</si>
  <si>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</si>
  <si>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</si>
  <si>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</si>
  <si>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</si>
  <si>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</si>
  <si>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</si>
  <si>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</si>
  <si>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</si>
  <si>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</si>
  <si>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</si>
  <si>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</si>
  <si>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</si>
  <si>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</si>
  <si>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</si>
  <si>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</si>
  <si>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</si>
  <si>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</si>
  <si>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</si>
  <si>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</si>
  <si>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</si>
  <si>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</si>
  <si>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</si>
  <si>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</si>
  <si>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</si>
  <si>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</si>
  <si>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</si>
  <si>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</si>
  <si>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</si>
  <si>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</si>
  <si>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</si>
  <si>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</si>
  <si>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</si>
  <si>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</si>
  <si>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</si>
  <si>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</si>
  <si>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</si>
  <si>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</si>
  <si>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</si>
  <si>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</si>
  <si>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</si>
  <si>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</si>
  <si>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</si>
  <si>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</si>
  <si>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</si>
  <si>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</si>
  <si>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</si>
  <si>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</si>
  <si>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</si>
  <si>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</si>
  <si>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</si>
  <si>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</si>
  <si>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</si>
  <si>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</si>
  <si>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</si>
  <si>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</si>
  <si>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</si>
  <si>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</si>
  <si>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</si>
  <si>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</si>
  <si>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</si>
  <si>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</si>
  <si>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</si>
  <si>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</si>
  <si>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</si>
  <si>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</si>
  <si>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</si>
  <si>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</si>
  <si>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</si>
  <si>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</si>
  <si>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</si>
  <si>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</si>
  <si>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</si>
  <si>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</si>
  <si>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</si>
  <si>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</si>
  <si>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</si>
  <si>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</si>
  <si>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</si>
  <si>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</si>
  <si>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</si>
  <si>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</si>
  <si>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</si>
  <si>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</si>
  <si>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</si>
  <si>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</si>
  <si>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</si>
  <si>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</si>
  <si>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</si>
  <si>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</si>
  <si>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</si>
  <si>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</si>
  <si>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</si>
  <si>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</si>
  <si>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</si>
  <si>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</si>
  <si>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</si>
  <si>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</si>
  <si>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</si>
  <si>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</si>
  <si>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</si>
  <si>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</si>
  <si>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</si>
  <si>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</si>
  <si>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</si>
  <si>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</si>
  <si>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</si>
  <si>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</si>
  <si>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</si>
  <si>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</si>
  <si>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</si>
  <si>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</si>
  <si>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</si>
  <si>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</si>
  <si>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</si>
  <si>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</si>
  <si>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</si>
  <si>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</si>
  <si>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</si>
  <si>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</si>
  <si>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</si>
  <si>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</si>
  <si>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</si>
  <si>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</si>
  <si>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</si>
  <si>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</si>
  <si>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</si>
  <si>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</si>
  <si>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</si>
  <si>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</si>
  <si>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</si>
  <si>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</si>
  <si>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</si>
  <si>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</si>
  <si>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</si>
  <si>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</si>
  <si>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</si>
  <si>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</si>
  <si>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</si>
  <si>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</si>
  <si>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</si>
  <si>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</si>
  <si>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</si>
  <si>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</si>
  <si>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</si>
  <si>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</si>
  <si>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</si>
  <si>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</si>
  <si>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</si>
  <si>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</si>
  <si>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</si>
  <si>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</si>
  <si>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</si>
  <si>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</si>
  <si>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</si>
  <si>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</si>
  <si>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</si>
  <si>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</si>
  <si>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</si>
  <si>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</si>
  <si>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</si>
  <si>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</si>
  <si>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</si>
  <si>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</si>
  <si>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</si>
  <si>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</si>
  <si>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</si>
  <si>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</si>
  <si>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</si>
  <si>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</si>
  <si>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</si>
  <si>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</si>
  <si>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</si>
  <si>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</si>
  <si>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</si>
  <si>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</si>
  <si>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</si>
  <si>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</si>
  <si>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</si>
  <si>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</si>
  <si>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</si>
  <si>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</si>
  <si>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</si>
  <si>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</si>
  <si>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</si>
  <si>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</si>
  <si>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</si>
  <si>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</si>
  <si>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</si>
  <si>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</si>
  <si>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</si>
  <si>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</si>
  <si>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</si>
  <si>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</si>
  <si>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</si>
  <si>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</si>
  <si>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</si>
  <si>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</si>
  <si>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</si>
  <si>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</si>
  <si>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</si>
  <si>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</si>
  <si>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</si>
  <si>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</si>
  <si>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</si>
  <si>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</si>
  <si>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</si>
  <si>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</si>
  <si>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</si>
  <si>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</si>
  <si>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</si>
  <si>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</si>
  <si>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</si>
  <si>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</si>
  <si>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</si>
  <si>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</si>
  <si>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</si>
  <si>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</si>
  <si>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</si>
  <si>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</si>
  <si>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</si>
  <si>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</si>
  <si>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</si>
  <si>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</si>
  <si>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</si>
  <si>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</si>
  <si>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</si>
  <si>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</si>
  <si>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</si>
  <si>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</si>
  <si>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</si>
  <si>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</si>
  <si>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</si>
  <si>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</si>
  <si>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</si>
  <si>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</si>
  <si>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</si>
  <si>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</si>
  <si>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</si>
  <si>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</si>
  <si>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</si>
  <si>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</si>
  <si>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</si>
  <si>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</si>
  <si>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</si>
  <si>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</si>
  <si>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</si>
  <si>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</si>
  <si>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</si>
  <si>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</si>
  <si>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</si>
  <si>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</si>
  <si>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</si>
  <si>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</si>
  <si>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</si>
  <si>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</si>
  <si>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</si>
  <si>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</si>
  <si>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</si>
  <si>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</si>
  <si>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</si>
  <si>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</si>
  <si>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</si>
  <si>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</si>
  <si>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</si>
  <si>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</si>
  <si>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</si>
  <si>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</si>
  <si>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</si>
  <si>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</si>
  <si>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</si>
  <si>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</si>
  <si>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</si>
  <si>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</si>
  <si>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</si>
  <si>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</si>
  <si>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</si>
  <si>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</si>
  <si>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</si>
  <si>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</si>
  <si>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</si>
  <si>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</si>
  <si>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</si>
  <si>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</si>
  <si>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</si>
  <si>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</si>
  <si>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</si>
  <si>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</si>
  <si>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</si>
  <si>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</si>
  <si>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</si>
  <si>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</si>
  <si>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</si>
  <si>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</si>
  <si>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</si>
  <si>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</si>
  <si>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</si>
  <si>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</si>
  <si>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</si>
  <si>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</si>
  <si>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</si>
  <si>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</si>
  <si>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</si>
  <si>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</si>
  <si>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</si>
  <si>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</si>
  <si>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</si>
  <si>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</si>
  <si>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</si>
  <si>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</si>
  <si>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</si>
  <si>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</si>
  <si>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</si>
  <si>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</si>
  <si>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</si>
  <si>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</si>
  <si>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</si>
  <si>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</si>
  <si>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</si>
  <si>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</si>
  <si>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</si>
  <si>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</si>
  <si>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</si>
  <si>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</si>
  <si>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</si>
  <si>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</si>
  <si>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</si>
  <si>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</si>
  <si>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</si>
  <si>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</si>
  <si>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</si>
  <si>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</si>
  <si>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</si>
  <si>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</si>
  <si>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</si>
  <si>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</si>
  <si>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</si>
  <si>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</si>
  <si>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</si>
  <si>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</si>
  <si>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</si>
  <si>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</si>
  <si>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</si>
  <si>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</si>
  <si>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</si>
  <si>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</si>
  <si>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</si>
  <si>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</si>
  <si>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</si>
  <si>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</si>
  <si>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</si>
  <si>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</si>
  <si>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</si>
  <si>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</si>
  <si>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</si>
  <si>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</si>
  <si>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</si>
  <si>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</si>
  <si>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</si>
  <si>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</si>
  <si>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</si>
  <si>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</si>
  <si>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</si>
  <si>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</si>
  <si>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</si>
  <si>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</si>
  <si>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</si>
  <si>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</si>
  <si>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</si>
  <si>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</si>
  <si>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</si>
  <si>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</si>
  <si>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</si>
  <si>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</si>
  <si>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</si>
  <si>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</si>
  <si>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</si>
  <si>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</si>
  <si>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</si>
  <si>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</si>
  <si>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</si>
  <si>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</si>
  <si>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</si>
  <si>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</si>
  <si>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</si>
  <si>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</si>
  <si>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</si>
  <si>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</si>
  <si>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</si>
  <si>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</si>
  <si>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</si>
  <si>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</si>
  <si>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</si>
  <si>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</si>
  <si>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</si>
  <si>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</si>
  <si>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</si>
  <si>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</si>
  <si>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</si>
  <si>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</si>
  <si>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</si>
  <si>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</si>
  <si>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</si>
  <si>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</si>
  <si>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</si>
  <si>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</si>
  <si>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</si>
  <si>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</si>
  <si>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</si>
  <si>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</si>
  <si>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</si>
  <si>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</si>
  <si>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</si>
  <si>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</si>
  <si>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</si>
  <si>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</si>
  <si>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</si>
  <si>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</si>
  <si>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</si>
  <si>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</si>
  <si>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</si>
  <si>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</si>
  <si>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</si>
  <si>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</si>
  <si>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</si>
  <si>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</si>
  <si>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</si>
  <si>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</si>
  <si>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</si>
  <si>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</si>
  <si>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</si>
  <si>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</si>
  <si>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</si>
  <si>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</si>
  <si>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</si>
  <si>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</si>
  <si>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</si>
  <si>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</si>
  <si>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</si>
  <si>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</si>
  <si>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</si>
  <si>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</si>
  <si>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</si>
  <si>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</si>
  <si>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</si>
  <si>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</si>
  <si>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</si>
  <si>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</si>
  <si>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</si>
  <si>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</si>
  <si>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</si>
  <si>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</si>
  <si>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</si>
  <si>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</si>
  <si>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</si>
  <si>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</si>
  <si>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</si>
  <si>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</si>
  <si>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</si>
  <si>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</si>
  <si>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</si>
  <si>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</si>
  <si>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</si>
  <si>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</si>
  <si>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</si>
  <si>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</si>
  <si>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</si>
  <si>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</si>
  <si>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</si>
  <si>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</si>
  <si>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</si>
  <si>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</si>
  <si>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</si>
  <si>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</si>
  <si>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</si>
  <si>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</si>
  <si>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</si>
  <si>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</si>
  <si>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</si>
  <si>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</si>
  <si>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</si>
  <si>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</si>
  <si>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</si>
  <si>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</si>
  <si>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</si>
  <si>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</si>
  <si>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</si>
  <si>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</si>
  <si>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</si>
  <si>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</si>
  <si>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</si>
  <si>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</si>
  <si>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</si>
  <si>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</si>
  <si>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</si>
  <si>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</si>
  <si>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</si>
  <si>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</si>
  <si>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</si>
  <si>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</si>
  <si>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</si>
  <si>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</si>
  <si>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</si>
  <si>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</si>
  <si>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</si>
  <si>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</si>
  <si>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</si>
  <si>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</si>
  <si>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</si>
  <si>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</si>
  <si>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</si>
  <si>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</si>
  <si>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</si>
  <si>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</si>
  <si>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</si>
  <si>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</si>
  <si>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</si>
  <si>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</si>
  <si>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</si>
  <si>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</si>
  <si>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</si>
  <si>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</si>
  <si>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</si>
  <si>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</si>
  <si>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</si>
  <si>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</si>
  <si>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</si>
  <si>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</si>
  <si>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</si>
  <si>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</si>
  <si>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</si>
  <si>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</si>
  <si>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</si>
  <si>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</si>
  <si>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</si>
  <si>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</si>
  <si>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</si>
  <si>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</si>
  <si>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</si>
  <si>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</si>
  <si>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</si>
  <si>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</si>
  <si>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</si>
  <si>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</si>
  <si>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</si>
  <si>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</si>
  <si>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</si>
  <si>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</si>
  <si>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</si>
  <si>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</si>
  <si>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</si>
  <si>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</si>
  <si>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</si>
  <si>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</si>
  <si>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</si>
  <si>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</si>
  <si>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</si>
  <si>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</si>
  <si>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</si>
  <si>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</si>
  <si>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</si>
  <si>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</si>
  <si>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</si>
  <si>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</si>
  <si>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</si>
  <si>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</si>
  <si>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</si>
  <si>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</si>
  <si>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</si>
  <si>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</si>
  <si>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</si>
  <si>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</si>
  <si>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</si>
  <si>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</si>
  <si>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</si>
  <si>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</si>
  <si>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</si>
  <si>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</si>
  <si>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</si>
  <si>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</si>
  <si>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</si>
  <si>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</si>
  <si>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</si>
  <si>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</si>
  <si>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</si>
  <si>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</si>
  <si>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</si>
  <si>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</si>
  <si>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</si>
  <si>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</si>
  <si>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</si>
  <si>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</si>
  <si>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</si>
  <si>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</si>
  <si>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</si>
  <si>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</si>
  <si>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</si>
  <si>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</si>
  <si>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</si>
  <si>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</si>
  <si>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</si>
  <si>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</si>
  <si>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</si>
  <si>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</si>
  <si>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</si>
  <si>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</si>
  <si>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</si>
  <si>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</si>
  <si>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</si>
  <si>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</si>
  <si>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</si>
  <si>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</si>
  <si>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</si>
  <si>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</si>
  <si>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</si>
  <si>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</si>
  <si>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</si>
  <si>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</si>
  <si>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</si>
  <si>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</si>
  <si>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</si>
  <si>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</si>
  <si>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</si>
  <si>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</si>
  <si>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</si>
  <si>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</si>
  <si>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</si>
  <si>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</si>
  <si>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</si>
  <si>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</si>
  <si>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</si>
  <si>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</si>
  <si>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</si>
  <si>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</si>
  <si>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</si>
  <si>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</si>
  <si>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</si>
  <si>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</si>
  <si>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</si>
  <si>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</si>
  <si>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</si>
  <si>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</si>
  <si>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</si>
  <si>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</si>
  <si>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</si>
  <si>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</si>
  <si>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</si>
  <si>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</si>
  <si>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</si>
  <si>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</si>
  <si>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</si>
  <si>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</si>
  <si>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</si>
  <si>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</si>
  <si>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</si>
  <si>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</si>
  <si>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</si>
  <si>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</si>
  <si>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</si>
  <si>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</si>
  <si>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</si>
  <si>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</si>
  <si>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</si>
  <si>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</si>
  <si>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</si>
  <si>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</si>
  <si>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</si>
  <si>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</si>
  <si>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</si>
  <si>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</si>
  <si>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</si>
  <si>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</si>
  <si>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</si>
  <si>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</si>
  <si>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</si>
  <si>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</si>
  <si>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</si>
  <si>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</si>
  <si>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</si>
  <si>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</si>
  <si>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</si>
  <si>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</si>
  <si>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</si>
  <si>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</si>
  <si>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</si>
  <si>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</si>
  <si>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</si>
  <si>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</si>
  <si>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</si>
  <si>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</si>
  <si>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</si>
  <si>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</si>
  <si>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</si>
  <si>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</si>
  <si>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</si>
  <si>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</si>
  <si>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</si>
  <si>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</si>
  <si>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</si>
  <si>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</si>
  <si>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</si>
  <si>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</si>
  <si>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</si>
  <si>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</si>
  <si>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</si>
  <si>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</si>
  <si>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</si>
  <si>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</si>
  <si>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</si>
  <si>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</si>
  <si>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</si>
  <si>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</si>
  <si>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</si>
  <si>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</si>
  <si>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</si>
  <si>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</si>
  <si>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</si>
  <si>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</si>
  <si>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</si>
  <si>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</si>
  <si>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</si>
  <si>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</si>
  <si>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</si>
  <si>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</si>
  <si>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</si>
  <si>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</si>
  <si>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</si>
  <si>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</si>
  <si>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</si>
  <si>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</si>
  <si>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</si>
  <si>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</si>
  <si>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</si>
  <si>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</si>
  <si>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</si>
  <si>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</si>
  <si>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</si>
  <si>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</si>
  <si>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</si>
  <si>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</si>
  <si>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</si>
  <si>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</si>
  <si>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</si>
  <si>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</si>
  <si>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</si>
  <si>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</si>
  <si>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</si>
  <si>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</si>
  <si>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</si>
  <si>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</si>
  <si>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</si>
  <si>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</si>
  <si>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</si>
  <si>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</si>
  <si>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</si>
  <si>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</si>
  <si>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</si>
  <si>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</si>
  <si>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</si>
  <si>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</si>
  <si>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</si>
  <si>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</si>
  <si>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</si>
  <si>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</si>
  <si>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</si>
  <si>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</si>
  <si>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</si>
  <si>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</si>
  <si>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</si>
  <si>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</si>
  <si>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</si>
  <si>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</si>
  <si>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</si>
  <si>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</si>
  <si>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</si>
  <si>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</si>
  <si>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</si>
  <si>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</si>
  <si>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</si>
  <si>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</si>
  <si>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</si>
  <si>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</si>
  <si>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</si>
  <si>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</si>
  <si>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</si>
  <si>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</si>
  <si>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</si>
  <si>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</si>
  <si>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</si>
  <si>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</si>
  <si>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</si>
  <si>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</si>
  <si>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</si>
  <si>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</si>
  <si>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</si>
  <si>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</si>
  <si>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</si>
  <si>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</si>
  <si>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</si>
  <si>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</si>
  <si>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</si>
  <si>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</si>
  <si>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</si>
  <si>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</si>
  <si>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</si>
  <si>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</si>
  <si>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</si>
  <si>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</si>
  <si>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</si>
  <si>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</si>
  <si>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</si>
  <si>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</si>
  <si>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</si>
  <si>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</si>
  <si>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</si>
  <si>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</si>
  <si>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</si>
  <si>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</si>
  <si>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</si>
  <si>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</si>
  <si>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</si>
  <si>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</si>
  <si>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</si>
  <si>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</si>
  <si>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</si>
  <si>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</si>
  <si>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</si>
  <si>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</si>
  <si>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</si>
  <si>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</si>
  <si>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</si>
  <si>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</si>
  <si>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</si>
  <si>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</si>
  <si>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</si>
  <si>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</si>
  <si>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</si>
  <si>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</si>
  <si>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</si>
  <si>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</si>
  <si>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</si>
  <si>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</si>
  <si>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</si>
  <si>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</si>
  <si>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</si>
  <si>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</si>
  <si>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</si>
  <si>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</si>
  <si>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</si>
  <si>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</si>
  <si>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</si>
  <si>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</si>
  <si>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</si>
  <si>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</si>
  <si>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</si>
  <si>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</si>
  <si>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</si>
  <si>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</si>
  <si>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</si>
  <si>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</si>
  <si>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</si>
  <si>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</si>
  <si>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</si>
  <si>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</si>
  <si>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</si>
  <si>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</si>
  <si>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</si>
  <si>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</si>
  <si>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</si>
  <si>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</si>
  <si>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</si>
  <si>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</si>
  <si>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</si>
  <si>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</si>
  <si>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</si>
  <si>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</si>
  <si>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</si>
  <si>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</si>
  <si>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</si>
  <si>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</si>
  <si>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</si>
  <si>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</si>
  <si>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</si>
  <si>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</si>
  <si>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</si>
  <si>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</si>
  <si>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</si>
  <si>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</si>
  <si>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</si>
  <si>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</si>
  <si>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</si>
  <si>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</si>
  <si>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</si>
  <si>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</si>
  <si>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</si>
  <si>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</si>
  <si>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</si>
  <si>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</si>
  <si>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</si>
  <si>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</si>
  <si>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</si>
  <si>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</si>
  <si>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</si>
  <si>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</si>
  <si>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</si>
  <si>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</si>
  <si>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</si>
  <si>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</si>
  <si>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</si>
  <si>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</si>
  <si>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</si>
  <si>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</si>
  <si>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</si>
  <si>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</si>
  <si>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</si>
  <si>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</si>
  <si>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</si>
  <si>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</si>
  <si>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</si>
  <si>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</si>
  <si>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</si>
  <si>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</si>
  <si>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</si>
  <si>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</si>
  <si>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</si>
  <si>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</si>
  <si>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</si>
  <si>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</si>
  <si>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</si>
  <si>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</si>
  <si>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</si>
  <si>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</si>
  <si>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</si>
  <si>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</si>
  <si>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</si>
  <si>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</si>
  <si>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</si>
  <si>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</si>
  <si>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</si>
  <si>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</si>
  <si>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</si>
  <si>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</si>
  <si>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</si>
  <si>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</si>
  <si>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</si>
  <si>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</si>
  <si>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</si>
  <si>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</si>
  <si>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</si>
  <si>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</si>
  <si>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</si>
  <si>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</si>
  <si>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</si>
  <si>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</si>
  <si>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</si>
  <si>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</si>
  <si>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</si>
  <si>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</si>
  <si>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</si>
  <si>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</si>
  <si>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</si>
  <si>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</si>
  <si>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</si>
  <si>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</si>
  <si>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</si>
  <si>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</si>
  <si>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</si>
  <si>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</si>
  <si>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</si>
  <si>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</si>
  <si>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</si>
  <si>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</si>
  <si>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</si>
  <si>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</si>
  <si>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</si>
  <si>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</si>
  <si>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</si>
  <si>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</si>
  <si>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</si>
  <si>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</si>
  <si>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</si>
  <si>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</si>
  <si>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</si>
  <si>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</si>
  <si>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</si>
  <si>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</si>
  <si>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</si>
  <si>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</si>
  <si>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</si>
  <si>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</si>
  <si>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</si>
  <si>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</si>
  <si>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</si>
  <si>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</si>
  <si>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</si>
  <si>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</si>
  <si>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</si>
  <si>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</si>
  <si>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</si>
  <si>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</si>
  <si>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</si>
  <si>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</si>
  <si>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</si>
  <si>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</si>
  <si>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</si>
  <si>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</si>
  <si>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</si>
  <si>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</si>
  <si>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</si>
  <si>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</si>
  <si>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</si>
  <si>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</si>
  <si>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</si>
  <si>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</si>
  <si>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</si>
  <si>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</si>
  <si>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</si>
  <si>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</si>
  <si>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</si>
  <si>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</si>
  <si>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</si>
  <si>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</si>
  <si>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</si>
  <si>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</si>
  <si>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</si>
  <si>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</si>
  <si>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</si>
  <si>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</si>
  <si>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</si>
  <si>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</si>
  <si>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</si>
  <si>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</si>
  <si>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</si>
  <si>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</si>
  <si>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</si>
  <si>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</si>
  <si>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</si>
  <si>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</si>
  <si>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</si>
  <si>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</si>
  <si>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</si>
  <si>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</si>
  <si>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</si>
  <si>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</si>
  <si>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</si>
  <si>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</si>
  <si>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</si>
  <si>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</si>
  <si>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</si>
  <si>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</si>
  <si>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</si>
  <si>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</si>
  <si>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</si>
  <si>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</si>
  <si>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</si>
  <si>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</si>
  <si>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</si>
  <si>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</si>
  <si>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</si>
  <si>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</si>
  <si>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</si>
  <si>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</si>
  <si>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</si>
  <si>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</si>
  <si>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</si>
  <si>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</si>
  <si>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</si>
  <si>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</si>
  <si>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</si>
  <si>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</si>
  <si>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</si>
  <si>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</si>
  <si>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</si>
  <si>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</si>
  <si>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</si>
  <si>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</si>
  <si>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</si>
  <si>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</si>
  <si>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</si>
  <si>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</si>
  <si>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</si>
  <si>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</si>
  <si>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</si>
  <si>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</si>
  <si>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</si>
  <si>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</si>
  <si>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</si>
  <si>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</si>
  <si>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</si>
  <si>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</si>
  <si>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</si>
  <si>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</si>
  <si>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</si>
  <si>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</si>
  <si>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</si>
  <si>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</si>
  <si>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</si>
  <si>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</si>
  <si>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</si>
  <si>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</si>
  <si>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</si>
  <si>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</si>
  <si>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</si>
  <si>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</si>
  <si>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</si>
  <si>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</si>
  <si>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</si>
  <si>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</si>
  <si>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</si>
  <si>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</si>
  <si>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</si>
  <si>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</si>
  <si>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</si>
  <si>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</si>
  <si>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</si>
  <si>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</si>
  <si>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</si>
  <si>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</si>
  <si>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</si>
  <si>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</si>
  <si>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</si>
  <si>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</si>
  <si>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</si>
  <si>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</si>
  <si>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</si>
  <si>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</si>
  <si>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</si>
  <si>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</si>
  <si>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</si>
  <si>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</si>
  <si>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</si>
  <si>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</si>
  <si>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</si>
  <si>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</si>
  <si>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</si>
  <si>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</si>
  <si>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</si>
  <si>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</si>
  <si>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</si>
  <si>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</si>
  <si>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</si>
  <si>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</si>
  <si>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</si>
  <si>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</si>
  <si>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</si>
  <si>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</si>
  <si>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</si>
  <si>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</si>
  <si>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</si>
  <si>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</si>
  <si>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</si>
  <si>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</si>
  <si>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</si>
  <si>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</si>
  <si>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</si>
  <si>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</si>
  <si>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</si>
  <si>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</si>
  <si>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</si>
  <si>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</si>
  <si>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</si>
  <si>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</si>
  <si>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</si>
  <si>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</si>
  <si>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</si>
  <si>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</si>
  <si>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</si>
  <si>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</si>
  <si>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</si>
  <si>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</si>
  <si>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</si>
  <si>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</si>
  <si>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</si>
  <si>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</si>
  <si>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</si>
  <si>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</si>
  <si>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</si>
  <si>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</si>
  <si>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</si>
  <si>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</si>
  <si>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</si>
  <si>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</si>
  <si>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</si>
  <si>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</si>
  <si>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</si>
  <si>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</si>
  <si>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</si>
  <si>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</si>
  <si>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</si>
  <si>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</si>
  <si>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</si>
  <si>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</si>
  <si>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</si>
  <si>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</si>
  <si>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</si>
  <si>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</si>
  <si>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</si>
  <si>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</si>
  <si>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</si>
  <si>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</si>
  <si>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</si>
  <si>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</si>
  <si>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</si>
  <si>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</si>
  <si>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</si>
  <si>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</si>
  <si>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</si>
  <si>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</si>
  <si>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</si>
  <si>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</si>
  <si>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</si>
  <si>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</si>
  <si>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</si>
  <si>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</si>
  <si>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</si>
  <si>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</si>
  <si>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</si>
  <si>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</si>
  <si>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</si>
  <si>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</si>
  <si>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</si>
  <si>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</si>
  <si>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</si>
  <si>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</si>
  <si>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</si>
  <si>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</si>
  <si>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</si>
  <si>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</si>
  <si>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</si>
  <si>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</si>
  <si>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</si>
  <si>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</si>
  <si>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</si>
  <si>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</si>
  <si>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</si>
  <si>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</si>
  <si>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</si>
  <si>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</si>
  <si>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</si>
  <si>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</si>
  <si>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</si>
  <si>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</si>
  <si>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</si>
  <si>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</si>
  <si>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</si>
  <si>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</si>
  <si>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</si>
  <si>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</si>
  <si>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</si>
  <si>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</si>
  <si>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</si>
  <si>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</si>
  <si>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</si>
  <si>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</si>
  <si>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</si>
  <si>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</si>
  <si>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</si>
  <si>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</si>
  <si>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</si>
  <si>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</si>
  <si>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</si>
  <si>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</si>
  <si>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</si>
  <si>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</si>
  <si>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</si>
  <si>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</si>
  <si>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</si>
  <si>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</si>
  <si>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</si>
  <si>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</si>
  <si>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</si>
  <si>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</si>
  <si>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</si>
  <si>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</si>
  <si>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</si>
  <si>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</si>
  <si>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</si>
  <si>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</si>
  <si>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</si>
  <si>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</si>
  <si>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</si>
  <si>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</si>
  <si>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</si>
  <si>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</si>
  <si>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</si>
  <si>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</si>
  <si>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</si>
  <si>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</si>
  <si>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</si>
  <si>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</si>
  <si>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</si>
  <si>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</si>
  <si>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</si>
  <si>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</si>
  <si>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</si>
  <si>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</si>
  <si>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</si>
  <si>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</si>
  <si>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</si>
  <si>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</si>
  <si>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</si>
  <si>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</si>
  <si>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</si>
  <si>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</si>
  <si>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</si>
  <si>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</si>
  <si>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</si>
  <si>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</si>
  <si>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</si>
  <si>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</si>
  <si>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</si>
  <si>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</si>
  <si>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</si>
  <si>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</si>
  <si>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</si>
  <si>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</si>
  <si>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</si>
  <si>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</si>
  <si>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</si>
  <si>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</si>
  <si>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</si>
  <si>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</si>
  <si>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</si>
  <si>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</si>
  <si>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</si>
  <si>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</si>
  <si>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</si>
  <si>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</si>
  <si>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</si>
  <si>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</si>
  <si>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</si>
  <si>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</si>
  <si>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</si>
  <si>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</si>
  <si>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</si>
  <si>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</si>
  <si>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</si>
  <si>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</si>
  <si>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</si>
  <si>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</si>
  <si>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</si>
  <si>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</si>
  <si>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</si>
  <si>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</si>
  <si>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</si>
  <si>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</si>
  <si>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</si>
  <si>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</si>
  <si>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</si>
  <si>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</si>
  <si>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</si>
  <si>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</si>
  <si>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</si>
  <si>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</si>
  <si>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</si>
  <si>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</si>
  <si>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</si>
  <si>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</si>
  <si>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</si>
  <si>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</si>
  <si>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</si>
  <si>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</si>
  <si>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</si>
  <si>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</si>
  <si>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</si>
  <si>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</si>
  <si>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</si>
  <si>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</si>
  <si>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</si>
  <si>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</si>
  <si>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</si>
  <si>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</si>
  <si>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</si>
  <si>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</si>
  <si>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</si>
  <si>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</si>
  <si>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</si>
  <si>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</si>
  <si>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</si>
  <si>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</si>
  <si>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</si>
  <si>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</si>
  <si>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</si>
  <si>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</si>
  <si>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</si>
  <si>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</si>
  <si>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</si>
  <si>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</si>
  <si>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</si>
  <si>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</si>
  <si>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</si>
  <si>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</si>
  <si>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</si>
  <si>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</si>
  <si>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</si>
  <si>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</si>
  <si>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</si>
  <si>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</si>
  <si>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</si>
  <si>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</si>
  <si>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</si>
  <si>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</si>
  <si>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</si>
  <si>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</si>
  <si>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</si>
  <si>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</si>
  <si>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</si>
  <si>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</si>
  <si>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</si>
  <si>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</si>
  <si>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</si>
  <si>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</si>
  <si>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</si>
  <si>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</si>
  <si>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</si>
  <si>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</si>
  <si>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</si>
  <si>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</si>
  <si>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</si>
  <si>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</si>
  <si>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</si>
  <si>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</si>
  <si>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</si>
  <si>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</si>
  <si>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</si>
  <si>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</si>
  <si>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</si>
  <si>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</si>
  <si>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</si>
  <si>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</si>
  <si>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</si>
  <si>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</si>
  <si>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</si>
  <si>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</si>
  <si>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</si>
  <si>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</si>
  <si>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</si>
  <si>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</si>
  <si>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</si>
  <si>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</si>
  <si>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</si>
  <si>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</si>
  <si>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</si>
  <si>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</si>
  <si>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</si>
  <si>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</si>
  <si>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</si>
  <si>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</si>
  <si>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</si>
  <si>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</si>
  <si>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</si>
  <si>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</si>
  <si>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</si>
  <si>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</si>
  <si>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</si>
  <si>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</si>
  <si>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</si>
  <si>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</si>
  <si>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</si>
  <si>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</si>
  <si>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</si>
  <si>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</si>
  <si>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</si>
  <si>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</si>
  <si>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</si>
  <si>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</si>
  <si>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</si>
  <si>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</si>
  <si>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</si>
  <si>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</si>
  <si>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</si>
  <si>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</si>
  <si>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</si>
  <si>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</si>
  <si>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</si>
  <si>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</si>
  <si>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</si>
  <si>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</si>
  <si>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</si>
  <si>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</si>
  <si>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</si>
  <si>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</si>
  <si>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</si>
  <si>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</si>
  <si>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</si>
  <si>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</si>
  <si>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</si>
  <si>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</si>
  <si>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</si>
  <si>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</si>
  <si>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</si>
  <si>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</si>
  <si>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</si>
  <si>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</si>
  <si>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</si>
  <si>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</si>
  <si>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</si>
  <si>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</si>
  <si>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</si>
  <si>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</si>
  <si>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</si>
  <si>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</si>
  <si>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</si>
  <si>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</si>
  <si>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</si>
  <si>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</si>
  <si>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</si>
  <si>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</si>
  <si>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</si>
  <si>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</si>
  <si>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</si>
  <si>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</si>
  <si>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</si>
  <si>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</si>
  <si>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</si>
  <si>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</si>
  <si>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</si>
  <si>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</si>
  <si>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</si>
  <si>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</si>
  <si>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</si>
  <si>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</si>
  <si>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</si>
  <si>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</si>
  <si>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</si>
  <si>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</si>
  <si>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</si>
  <si>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</si>
  <si>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</si>
  <si>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</si>
  <si>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</si>
  <si>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</si>
  <si>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</si>
  <si>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</si>
  <si>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</si>
  <si>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</si>
  <si>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</si>
  <si>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</si>
  <si>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</si>
  <si>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</si>
  <si>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</si>
  <si>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</si>
  <si>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</si>
  <si>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</si>
  <si>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</si>
  <si>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</si>
  <si>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</si>
  <si>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</si>
  <si>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</si>
  <si>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</si>
  <si>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</si>
  <si>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</si>
  <si>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</si>
  <si>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</si>
  <si>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</si>
  <si>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</si>
  <si>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</si>
  <si>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</si>
  <si>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</si>
  <si>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</si>
  <si>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</si>
  <si>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</si>
  <si>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</si>
  <si>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</si>
  <si>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</si>
  <si>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</si>
  <si>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</si>
  <si>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</si>
  <si>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</si>
  <si>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</si>
  <si>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</si>
  <si>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</si>
  <si>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</si>
  <si>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</si>
  <si>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</si>
  <si>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</si>
  <si>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</si>
  <si>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</si>
  <si>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</si>
  <si>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</si>
  <si>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</si>
  <si>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</si>
  <si>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</si>
  <si>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</si>
  <si>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</si>
  <si>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</si>
  <si>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</si>
  <si>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</si>
  <si>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</si>
  <si>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</si>
  <si>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</si>
  <si>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</si>
  <si>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</si>
  <si>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</si>
  <si>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</si>
  <si>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</si>
  <si>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</si>
  <si>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</si>
  <si>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</si>
  <si>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</si>
  <si>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</si>
  <si>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</si>
  <si>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</si>
  <si>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</si>
  <si>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</si>
  <si>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</si>
  <si>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</si>
  <si>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</si>
  <si>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</si>
  <si>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</si>
  <si>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</si>
  <si>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</si>
  <si>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</si>
  <si>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</si>
  <si>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</si>
  <si>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</si>
  <si>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</si>
  <si>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</si>
  <si>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</si>
  <si>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</si>
  <si>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</si>
  <si>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</si>
  <si>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</si>
  <si>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</si>
  <si>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</si>
  <si>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</si>
  <si>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</si>
  <si>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</si>
  <si>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</si>
  <si>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</si>
  <si>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</si>
  <si>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</si>
  <si>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</si>
  <si>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</si>
  <si>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</si>
  <si>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</si>
  <si>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</si>
  <si>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</si>
  <si>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</si>
  <si>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</si>
  <si>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</si>
  <si>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</si>
  <si>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</si>
  <si>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</si>
  <si>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</si>
  <si>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</si>
  <si>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</si>
  <si>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</si>
  <si>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</si>
  <si>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</si>
  <si>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</si>
  <si>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</si>
  <si>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</si>
  <si>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</si>
  <si>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</si>
  <si>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</si>
  <si>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</si>
  <si>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</si>
  <si>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</si>
  <si>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</si>
  <si>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</si>
  <si>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</si>
  <si>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</si>
  <si>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</si>
  <si>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</si>
  <si>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</si>
  <si>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</si>
  <si>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</si>
  <si>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</si>
  <si>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</si>
  <si>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</si>
  <si>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</si>
  <si>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</si>
  <si>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</si>
  <si>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</si>
  <si>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</si>
  <si>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</si>
  <si>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</si>
  <si>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</si>
  <si>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</si>
  <si>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</si>
  <si>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</si>
  <si>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</si>
  <si>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</si>
  <si>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</si>
  <si>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</si>
  <si>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</si>
  <si>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</si>
  <si>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</si>
  <si>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</si>
  <si>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</si>
  <si>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</si>
  <si>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</si>
  <si>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</si>
  <si>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</si>
  <si>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</si>
  <si>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</si>
  <si>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</si>
  <si>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</si>
  <si>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</si>
  <si>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</si>
  <si>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</si>
  <si>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</si>
  <si>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</si>
  <si>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</si>
  <si>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</si>
  <si>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</si>
  <si>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</si>
  <si>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</si>
  <si>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</si>
  <si>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</si>
  <si>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</si>
  <si>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</si>
  <si>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</si>
  <si>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</si>
  <si>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</si>
  <si>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</si>
  <si>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</si>
  <si>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</si>
  <si>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</si>
  <si>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</si>
  <si>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</si>
  <si>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</si>
  <si>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</si>
  <si>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</si>
  <si>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</si>
  <si>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</si>
  <si>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</si>
  <si>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</si>
  <si>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</si>
  <si>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</si>
  <si>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</si>
  <si>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</si>
  <si>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</si>
  <si>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</si>
  <si>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</si>
  <si>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</si>
  <si>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</si>
  <si>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</si>
  <si>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</si>
  <si>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</si>
  <si>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</si>
  <si>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</si>
  <si>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</si>
  <si>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</si>
  <si>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</si>
  <si>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</si>
  <si>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</si>
  <si>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</si>
  <si>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</si>
  <si>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</si>
  <si>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</si>
  <si>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</si>
  <si>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</si>
  <si>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</si>
  <si>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</si>
  <si>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</si>
  <si>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</si>
  <si>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</si>
  <si>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</si>
  <si>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</si>
  <si>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</si>
  <si>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</si>
  <si>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</si>
  <si>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</si>
  <si>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</si>
  <si>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</si>
  <si>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</si>
  <si>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</si>
  <si>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</si>
  <si>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</si>
  <si>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</si>
  <si>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</si>
  <si>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</si>
  <si>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</si>
  <si>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</si>
  <si>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</si>
  <si>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</si>
  <si>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</si>
  <si>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</si>
  <si>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</si>
  <si>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</si>
  <si>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</si>
  <si>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</si>
  <si>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</si>
  <si>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</si>
  <si>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</si>
  <si>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</si>
  <si>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</si>
  <si>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</si>
  <si>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</si>
  <si>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</si>
  <si>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</si>
  <si>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</si>
  <si>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</si>
  <si>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</si>
  <si>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</si>
  <si>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</si>
  <si>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</si>
  <si>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</si>
  <si>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</si>
  <si>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</si>
  <si>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</si>
  <si>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</si>
  <si>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</si>
  <si>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</si>
  <si>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</si>
  <si>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</si>
  <si>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</si>
  <si>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</si>
  <si>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</si>
  <si>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</si>
  <si>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</si>
  <si>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</si>
  <si>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</si>
  <si>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</si>
  <si>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</si>
  <si>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</si>
  <si>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</si>
  <si>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</si>
  <si>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</si>
  <si>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</si>
  <si>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</si>
  <si>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</si>
  <si>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</si>
  <si>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</si>
  <si>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</si>
  <si>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</si>
  <si>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</si>
  <si>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</si>
  <si>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</si>
  <si>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</si>
  <si>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</si>
  <si>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</si>
  <si>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</si>
  <si>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</si>
  <si>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</si>
  <si>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</si>
  <si>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</si>
  <si>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</si>
  <si>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</si>
  <si>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</si>
  <si>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</si>
  <si>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</si>
  <si>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</si>
  <si>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</si>
  <si>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</si>
  <si>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</si>
  <si>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</si>
  <si>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</si>
  <si>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</si>
  <si>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</si>
  <si>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</si>
  <si>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</si>
  <si>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</si>
  <si>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</si>
  <si>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</si>
  <si>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</si>
  <si>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</si>
  <si>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</si>
  <si>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</si>
  <si>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</si>
  <si>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</si>
  <si>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</si>
  <si>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</si>
  <si>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</si>
  <si>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</si>
  <si>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</si>
  <si>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</si>
  <si>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</si>
  <si>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</si>
  <si>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</si>
  <si>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</si>
  <si>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</si>
  <si>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</si>
  <si>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</si>
  <si>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</si>
  <si>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</si>
  <si>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</si>
  <si>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</si>
  <si>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</si>
  <si>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</si>
  <si>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</si>
  <si>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</si>
  <si>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</si>
  <si>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</si>
  <si>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</si>
  <si>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</si>
  <si>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</si>
  <si>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</si>
  <si>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</si>
  <si>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</si>
  <si>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</si>
  <si>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</si>
  <si>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</si>
  <si>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</si>
  <si>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</si>
  <si>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</si>
  <si>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</si>
  <si>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</si>
  <si>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</si>
  <si>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</si>
  <si>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</si>
  <si>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</si>
  <si>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</si>
  <si>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</si>
  <si>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</si>
  <si>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</si>
  <si>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</si>
  <si>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</si>
  <si>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</si>
  <si>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</si>
  <si>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</si>
  <si>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</si>
  <si>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</si>
  <si>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</si>
  <si>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</si>
  <si>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</si>
  <si>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</si>
  <si>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</si>
  <si>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</si>
  <si>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</si>
  <si>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</si>
  <si>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</si>
  <si>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</si>
  <si>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</si>
  <si>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</si>
  <si>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</si>
  <si>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</si>
  <si>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</si>
  <si>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</si>
  <si>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</si>
  <si>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</si>
  <si>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</si>
  <si>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</si>
  <si>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</si>
  <si>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</si>
  <si>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</si>
  <si>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</si>
  <si>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</si>
  <si>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</si>
  <si>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</si>
  <si>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</si>
  <si>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</si>
  <si>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</si>
  <si>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</si>
  <si>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</si>
  <si>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</si>
  <si>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</si>
  <si>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</si>
  <si>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</si>
  <si>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</si>
  <si>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</si>
  <si>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</si>
  <si>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</si>
  <si>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</si>
  <si>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</si>
  <si>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</si>
  <si>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</si>
  <si>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</si>
  <si>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</si>
  <si>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</si>
  <si>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</si>
  <si>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</si>
  <si>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</si>
  <si>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</si>
  <si>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</si>
  <si>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</si>
  <si>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</si>
  <si>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</si>
  <si>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</si>
  <si>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</si>
  <si>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</si>
  <si>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</si>
  <si>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</si>
  <si>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</si>
  <si>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</si>
  <si>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</si>
  <si>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</si>
  <si>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</si>
  <si>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</si>
  <si>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</si>
  <si>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</si>
  <si>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</si>
  <si>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</si>
  <si>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</si>
  <si>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</si>
  <si>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</si>
  <si>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</si>
  <si>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</si>
  <si>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</si>
  <si>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</si>
  <si>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</si>
  <si>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</si>
  <si>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</si>
  <si>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</si>
  <si>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</si>
  <si>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</si>
  <si>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</si>
  <si>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</si>
  <si>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</si>
  <si>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</si>
  <si>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</si>
  <si>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</si>
  <si>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</si>
  <si>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</si>
  <si>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</si>
  <si>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</si>
  <si>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</si>
  <si>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</si>
  <si>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</si>
  <si>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</si>
  <si>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</si>
  <si>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</si>
  <si>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</si>
  <si>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</si>
  <si>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</si>
  <si>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</si>
  <si>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</si>
  <si>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</si>
  <si>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</si>
  <si>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</si>
  <si>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</si>
  <si>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</si>
  <si>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</si>
  <si>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</si>
  <si>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</si>
  <si>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</si>
  <si>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</si>
  <si>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</si>
  <si>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</si>
  <si>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</si>
  <si>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</si>
  <si>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</si>
  <si>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</si>
  <si>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</si>
  <si>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</si>
  <si>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</si>
  <si>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</si>
  <si>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</si>
  <si>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</si>
  <si>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</si>
  <si>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</si>
  <si>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</si>
  <si>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</si>
  <si>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</si>
  <si>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</si>
  <si>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</si>
  <si>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</si>
  <si>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</si>
  <si>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</si>
  <si>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</si>
  <si>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</si>
  <si>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</si>
  <si>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</si>
  <si>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</si>
  <si>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</si>
  <si>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</si>
  <si>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</si>
  <si>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</si>
  <si>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</si>
  <si>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</si>
  <si>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</si>
  <si>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</si>
  <si>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</si>
  <si>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</si>
  <si>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</si>
  <si>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</si>
  <si>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</si>
  <si>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</si>
  <si>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</si>
  <si>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</si>
  <si>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</si>
  <si>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</si>
  <si>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</si>
  <si>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</si>
  <si>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</si>
  <si>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</si>
  <si>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</si>
  <si>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</si>
  <si>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</si>
  <si>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</si>
  <si>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</si>
  <si>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</si>
  <si>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</si>
  <si>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</si>
  <si>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</si>
  <si>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</si>
  <si>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</si>
  <si>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</si>
  <si>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</si>
  <si>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</si>
  <si>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</si>
  <si>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</si>
  <si>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</si>
  <si>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</si>
  <si>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</si>
  <si>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</si>
  <si>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</si>
  <si>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</si>
  <si>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</si>
  <si>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</si>
  <si>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</si>
  <si>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</si>
  <si>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</si>
  <si>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</si>
  <si>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</si>
  <si>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</si>
  <si>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</si>
  <si>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</si>
  <si>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</si>
  <si>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</si>
  <si>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</si>
  <si>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</si>
  <si>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</si>
  <si>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</si>
  <si>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</si>
  <si>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</si>
  <si>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</si>
  <si>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</si>
  <si>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</si>
  <si>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</si>
  <si>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</si>
  <si>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</si>
  <si>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</si>
  <si>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</si>
  <si>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</si>
  <si>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</si>
  <si>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</si>
  <si>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</si>
  <si>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</si>
  <si>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</si>
  <si>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</si>
  <si>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</si>
  <si>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</si>
  <si>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</si>
  <si>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</si>
  <si>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</si>
  <si>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</si>
  <si>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</si>
  <si>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</si>
  <si>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</si>
  <si>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</si>
  <si>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</si>
  <si>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</si>
  <si>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</si>
  <si>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</si>
  <si>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</si>
  <si>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</si>
  <si>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</si>
  <si>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</si>
  <si>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</si>
  <si>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</si>
  <si>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</si>
  <si>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</si>
  <si>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</si>
  <si>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</si>
  <si>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</si>
  <si>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</si>
  <si>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</si>
  <si>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</si>
  <si>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</si>
  <si>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</si>
  <si>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</si>
  <si>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</si>
  <si>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</si>
  <si>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</si>
  <si>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</si>
  <si>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</si>
  <si>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</si>
  <si>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</si>
  <si>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</si>
  <si>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</si>
  <si>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</si>
  <si>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</si>
  <si>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</si>
  <si>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</si>
  <si>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</si>
  <si>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</si>
  <si>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</si>
  <si>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</si>
  <si>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</si>
  <si>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</si>
  <si>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</si>
  <si>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</si>
  <si>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</si>
  <si>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</si>
  <si>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</si>
  <si>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</si>
  <si>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</si>
  <si>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</si>
  <si>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</si>
  <si>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</si>
  <si>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</si>
  <si>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</si>
  <si>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</si>
  <si>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</si>
  <si>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</si>
  <si>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</si>
  <si>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</si>
  <si>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</si>
  <si>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</si>
  <si>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</si>
  <si>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</si>
  <si>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</si>
  <si>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</si>
  <si>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</si>
  <si>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</si>
  <si>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</si>
  <si>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</si>
  <si>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</si>
  <si>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</si>
  <si>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</si>
  <si>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</si>
  <si>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</si>
  <si>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</si>
  <si>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</si>
  <si>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</si>
  <si>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</si>
  <si>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</si>
  <si>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</si>
  <si>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</si>
  <si>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</si>
  <si>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</si>
  <si>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</si>
  <si>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</si>
  <si>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</si>
  <si>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</si>
  <si>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</si>
  <si>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</si>
  <si>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</si>
  <si>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</si>
  <si>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</si>
  <si>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</si>
  <si>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</si>
  <si>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</si>
  <si>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</si>
  <si>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</si>
  <si>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</si>
  <si>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</si>
  <si>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</si>
  <si>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</si>
  <si>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</si>
  <si>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</si>
  <si>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</si>
  <si>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</si>
  <si>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</si>
  <si>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</si>
  <si>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</si>
  <si>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</si>
  <si>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</si>
  <si>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</si>
  <si>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</si>
  <si>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</si>
  <si>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</si>
  <si>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</si>
  <si>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</si>
  <si>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</si>
  <si>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</si>
  <si>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</si>
  <si>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</si>
  <si>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</si>
  <si>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</si>
  <si>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</si>
  <si>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</si>
  <si>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</si>
  <si>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</si>
  <si>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</si>
  <si>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</si>
  <si>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</si>
  <si>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</si>
  <si>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</si>
  <si>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</si>
  <si>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</si>
  <si>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</si>
  <si>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</si>
  <si>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</si>
  <si>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</si>
  <si>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</si>
  <si>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</si>
  <si>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</si>
  <si>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</si>
  <si>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</si>
  <si>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</si>
  <si>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</si>
  <si>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</si>
  <si>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</si>
  <si>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</si>
  <si>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</si>
  <si>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</si>
  <si>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</si>
  <si>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</si>
  <si>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</si>
  <si>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</si>
  <si>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</si>
  <si>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</si>
  <si>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</si>
  <si>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</si>
  <si>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</si>
  <si>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</si>
  <si>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</si>
  <si>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</si>
  <si>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</si>
  <si>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</si>
  <si>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</si>
  <si>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</si>
  <si>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</si>
  <si>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</si>
  <si>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</si>
  <si>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</si>
  <si>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</si>
  <si>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</si>
  <si>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</si>
  <si>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</si>
  <si>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</si>
  <si>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</si>
  <si>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</si>
  <si>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</si>
  <si>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</si>
  <si>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</si>
  <si>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</si>
  <si>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</si>
  <si>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</si>
  <si>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</si>
  <si>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</si>
  <si>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</si>
  <si>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</si>
  <si>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</si>
  <si>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</si>
  <si>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</si>
  <si>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</si>
  <si>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</si>
  <si>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</si>
  <si>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</si>
  <si>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</si>
  <si>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</si>
  <si>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</si>
  <si>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</si>
  <si>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</si>
  <si>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</si>
  <si>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</si>
  <si>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</si>
  <si>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</si>
  <si>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</si>
  <si>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</si>
  <si>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</si>
  <si>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</si>
  <si>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</si>
  <si>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</si>
  <si>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</si>
  <si>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</si>
  <si>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</si>
  <si>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</si>
  <si>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</si>
  <si>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</si>
  <si>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</si>
  <si>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</si>
  <si>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</si>
  <si>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</si>
  <si>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</si>
  <si>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</si>
  <si>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</si>
  <si>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</si>
  <si>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</si>
  <si>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</si>
  <si>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</si>
  <si>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</si>
  <si>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</si>
  <si>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</si>
  <si>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</si>
  <si>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</si>
  <si>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</si>
  <si>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</si>
  <si>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</si>
  <si>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</si>
  <si>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</si>
  <si>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</si>
  <si>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</si>
  <si>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</si>
  <si>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</si>
  <si>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</si>
  <si>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</si>
  <si>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</si>
  <si>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</si>
  <si>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</si>
  <si>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</si>
  <si>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</si>
  <si>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</si>
  <si>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</si>
  <si>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</si>
  <si>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</si>
  <si>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</si>
  <si>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</si>
  <si>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</si>
  <si>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</si>
  <si>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</si>
  <si>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</si>
  <si>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</si>
  <si>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</si>
  <si>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</si>
  <si>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</si>
  <si>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</si>
  <si>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</si>
  <si>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</si>
  <si>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</si>
  <si>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</si>
  <si>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</si>
  <si>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</si>
  <si>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</si>
  <si>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</si>
  <si>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</si>
  <si>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</si>
  <si>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</si>
  <si>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</si>
  <si>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</si>
  <si>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</si>
  <si>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</si>
  <si>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</si>
  <si>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</si>
  <si>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</si>
  <si>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</si>
  <si>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</si>
  <si>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</si>
  <si>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</si>
  <si>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</si>
  <si>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</si>
  <si>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</si>
  <si>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</si>
  <si>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</si>
  <si>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</si>
  <si>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</si>
  <si>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</si>
  <si>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</si>
  <si>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</si>
  <si>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</si>
  <si>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</si>
  <si>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</si>
  <si>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</si>
  <si>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</si>
  <si>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</si>
  <si>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</si>
  <si>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</si>
  <si>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</si>
  <si>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</si>
  <si>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</si>
  <si>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</si>
  <si>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</si>
  <si>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</si>
  <si>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</si>
  <si>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</si>
  <si>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</si>
  <si>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</si>
  <si>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</si>
  <si>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</si>
  <si>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</si>
  <si>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</si>
  <si>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</si>
  <si>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</si>
  <si>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</si>
  <si>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</si>
  <si>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</si>
  <si>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</si>
  <si>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</si>
  <si>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</si>
  <si>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</si>
  <si>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</si>
  <si>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</si>
  <si>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</si>
  <si>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</si>
  <si>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</si>
  <si>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</si>
  <si>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</si>
  <si>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</si>
  <si>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</si>
  <si>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</si>
  <si>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</si>
  <si>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</si>
  <si>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</si>
  <si>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</si>
  <si>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</si>
  <si>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</si>
  <si>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</si>
  <si>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</si>
  <si>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</si>
  <si>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</si>
  <si>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</si>
  <si>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</si>
  <si>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</si>
  <si>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</si>
  <si>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</si>
  <si>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</si>
  <si>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</si>
  <si>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</si>
  <si>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</si>
  <si>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</si>
  <si>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</si>
  <si>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</si>
  <si>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</si>
  <si>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</si>
  <si>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</si>
  <si>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</si>
  <si>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</si>
  <si>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</si>
  <si>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</si>
  <si>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</si>
  <si>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</si>
  <si>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</si>
  <si>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</si>
  <si>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</si>
  <si>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</si>
  <si>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</si>
  <si>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</si>
  <si>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</si>
  <si>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</si>
  <si>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</si>
  <si>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</si>
  <si>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</si>
  <si>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</si>
  <si>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</si>
  <si>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</si>
  <si>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</si>
  <si>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</si>
  <si>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</si>
  <si>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</si>
  <si>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</si>
  <si>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</si>
  <si>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</si>
  <si>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</si>
  <si>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</si>
  <si>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</si>
  <si>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</si>
  <si>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</si>
  <si>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</si>
  <si>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</si>
  <si>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</si>
  <si>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</si>
  <si>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</si>
  <si>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</si>
  <si>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</si>
  <si>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</si>
  <si>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</si>
  <si>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</si>
  <si>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</si>
  <si>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</si>
  <si>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</si>
  <si>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</si>
  <si>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</si>
  <si>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</si>
  <si>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</si>
  <si>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</si>
  <si>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</si>
  <si>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</si>
  <si>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</si>
  <si>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</si>
  <si>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</si>
  <si>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</si>
  <si>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</si>
  <si>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</si>
  <si>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</si>
  <si>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</si>
  <si>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</si>
  <si>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</si>
  <si>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</si>
  <si>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</si>
  <si>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</si>
  <si>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</si>
  <si>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</si>
  <si>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</si>
  <si>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</si>
  <si>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</si>
  <si>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</si>
  <si>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</si>
  <si>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</si>
  <si>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</si>
  <si>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</si>
  <si>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</si>
  <si>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</si>
  <si>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</si>
  <si>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</si>
  <si>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</si>
  <si>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</si>
  <si>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</si>
  <si>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</si>
  <si>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</si>
  <si>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</si>
  <si>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</si>
  <si>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</si>
  <si>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</si>
  <si>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</si>
  <si>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</si>
  <si>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</si>
  <si>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</si>
  <si>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</si>
  <si>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</si>
  <si>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</si>
  <si>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</si>
  <si>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</si>
  <si>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</si>
  <si>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</si>
  <si>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</si>
  <si>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</si>
  <si>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</si>
  <si>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</si>
  <si>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</si>
  <si>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</si>
  <si>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</si>
  <si>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</si>
  <si>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</si>
  <si>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</si>
  <si>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</si>
  <si>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</si>
  <si>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</si>
  <si>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</si>
  <si>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</si>
  <si>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</si>
  <si>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</si>
  <si>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</si>
  <si>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</si>
  <si>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</si>
  <si>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</si>
  <si>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</si>
  <si>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</si>
  <si>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</si>
  <si>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</si>
  <si>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</si>
  <si>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</si>
  <si>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</si>
  <si>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</si>
  <si>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</si>
  <si>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</si>
  <si>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</si>
  <si>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</si>
  <si>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</si>
  <si>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</si>
  <si>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</si>
  <si>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</si>
  <si>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</si>
  <si>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</si>
  <si>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</si>
  <si>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</si>
  <si>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</si>
  <si>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</si>
  <si>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</si>
  <si>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</si>
  <si>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</si>
  <si>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</si>
  <si>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</si>
  <si>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</si>
  <si>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</si>
  <si>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</si>
  <si>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</si>
  <si>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</si>
  <si>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</si>
  <si>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</si>
  <si>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</si>
  <si>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</si>
  <si>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</si>
  <si>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</si>
  <si>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</si>
  <si>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</si>
  <si>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</si>
  <si>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</si>
  <si>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</si>
  <si>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</si>
  <si>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</si>
  <si>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</si>
  <si>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</si>
  <si>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</si>
  <si>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</si>
  <si>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</si>
  <si>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</si>
  <si>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</si>
  <si>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</si>
  <si>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</si>
  <si>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</si>
  <si>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</si>
  <si>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</si>
  <si>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</si>
  <si>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</si>
  <si>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</si>
  <si>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</si>
  <si>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</si>
  <si>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</si>
  <si>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</si>
  <si>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</si>
  <si>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</si>
  <si>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</si>
  <si>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</si>
  <si>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</si>
  <si>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</si>
  <si>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</si>
  <si>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</si>
  <si>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</si>
  <si>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</si>
  <si>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</si>
  <si>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</si>
  <si>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</si>
  <si>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</si>
  <si>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</si>
  <si>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</si>
  <si>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</si>
  <si>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</si>
  <si>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</si>
  <si>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</si>
  <si>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</si>
  <si>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</si>
  <si>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</si>
  <si>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</si>
  <si>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</si>
  <si>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</si>
  <si>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</si>
  <si>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</si>
  <si>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</si>
  <si>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</si>
  <si>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</si>
  <si>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</si>
  <si>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</si>
  <si>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</si>
  <si>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</si>
  <si>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</si>
  <si>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</si>
  <si>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</si>
  <si>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</si>
  <si>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</si>
  <si>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</si>
  <si>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</si>
  <si>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</si>
  <si>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</si>
  <si>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</si>
  <si>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</si>
  <si>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</si>
  <si>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</si>
  <si>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</si>
  <si>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</si>
  <si>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</si>
  <si>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</si>
  <si>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</si>
  <si>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</si>
  <si>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</si>
  <si>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</si>
  <si>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</si>
  <si>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</si>
  <si>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</si>
  <si>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</si>
  <si>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</si>
  <si>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</si>
  <si>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</si>
  <si>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</si>
  <si>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</si>
  <si>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</si>
  <si>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</si>
  <si>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</si>
  <si>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</si>
  <si>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</si>
  <si>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</si>
  <si>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</si>
  <si>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</si>
  <si>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</si>
  <si>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</si>
  <si>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</si>
  <si>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</si>
  <si>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</si>
  <si>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</si>
  <si>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</si>
  <si>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</si>
  <si>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</si>
  <si>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</si>
  <si>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</si>
  <si>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</si>
  <si>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</si>
  <si>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</si>
  <si>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</si>
  <si>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</si>
  <si>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</si>
  <si>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</si>
  <si>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</si>
  <si>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</si>
  <si>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</si>
  <si>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</si>
  <si>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</si>
  <si>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</si>
  <si>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</si>
  <si>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</si>
  <si>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</si>
  <si>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</si>
  <si>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</si>
  <si>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</si>
  <si>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</si>
  <si>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</si>
  <si>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</si>
  <si>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</si>
  <si>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</si>
  <si>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</si>
  <si>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</si>
  <si>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</si>
  <si>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</si>
  <si>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</si>
  <si>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</si>
  <si>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</si>
  <si>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</si>
  <si>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</si>
  <si>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</si>
  <si>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</si>
  <si>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</si>
  <si>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</si>
  <si>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</si>
  <si>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</si>
  <si>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</si>
  <si>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</si>
  <si>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</si>
  <si>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</si>
  <si>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</si>
  <si>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</si>
  <si>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</si>
  <si>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</si>
  <si>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</si>
  <si>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</si>
  <si>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</si>
  <si>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</si>
  <si>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</si>
  <si>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</si>
  <si>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</si>
  <si>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</si>
  <si>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</si>
  <si>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</si>
  <si>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</si>
  <si>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</si>
  <si>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</si>
  <si>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</si>
  <si>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</si>
  <si>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</si>
  <si>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</si>
  <si>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</si>
  <si>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</si>
  <si>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</si>
  <si>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</si>
  <si>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</si>
  <si>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</si>
  <si>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</si>
  <si>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</si>
  <si>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</si>
  <si>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</si>
  <si>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</si>
  <si>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</si>
  <si>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</si>
  <si>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</si>
  <si>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</si>
  <si>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</si>
  <si>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</si>
  <si>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</si>
  <si>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</si>
  <si>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</si>
  <si>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</si>
  <si>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</si>
  <si>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</si>
  <si>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</si>
  <si>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</si>
  <si>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</si>
  <si>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</si>
  <si>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</si>
  <si>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</si>
  <si>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</si>
  <si>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</si>
  <si>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</si>
  <si>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</si>
  <si>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</si>
  <si>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</si>
  <si>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</si>
  <si>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</si>
  <si>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</si>
  <si>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</si>
  <si>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</si>
  <si>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</si>
  <si>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</si>
  <si>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</si>
  <si>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</si>
  <si>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</si>
  <si>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</si>
  <si>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</si>
  <si>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</si>
  <si>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</si>
  <si>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</si>
  <si>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</si>
  <si>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</si>
  <si>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</si>
  <si>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</si>
  <si>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</si>
  <si>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</si>
  <si>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</si>
  <si>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</si>
  <si>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</si>
  <si>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</si>
  <si>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</si>
  <si>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</si>
  <si>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</si>
  <si>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</si>
  <si>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</si>
  <si>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</si>
  <si>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</si>
  <si>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</si>
  <si>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</si>
  <si>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</si>
  <si>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</si>
  <si>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</si>
  <si>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</si>
  <si>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</si>
  <si>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</si>
  <si>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</si>
  <si>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</si>
  <si>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</si>
  <si>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</si>
  <si>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</si>
  <si>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</si>
  <si>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</si>
  <si>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</si>
  <si>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</si>
  <si>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</si>
  <si>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</si>
  <si>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</si>
  <si>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</si>
  <si>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</si>
  <si>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</si>
  <si>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</si>
  <si>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</si>
  <si>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</si>
  <si>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</si>
  <si>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</si>
  <si>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</si>
  <si>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</si>
  <si>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</si>
  <si>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</si>
  <si>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</si>
  <si>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</si>
  <si>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</si>
  <si>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</si>
  <si>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</si>
  <si>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</si>
  <si>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</si>
  <si>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</si>
  <si>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</si>
  <si>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</si>
  <si>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</si>
  <si>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</si>
  <si>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</si>
  <si>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</si>
  <si>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</si>
  <si>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</si>
  <si>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</si>
  <si>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</si>
  <si>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</si>
  <si>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</si>
  <si>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</si>
  <si>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</si>
  <si>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</si>
  <si>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</si>
  <si>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</si>
  <si>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</si>
  <si>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</si>
  <si>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</si>
  <si>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</si>
  <si>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</si>
  <si>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</si>
  <si>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</si>
  <si>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</si>
  <si>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</si>
  <si>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</si>
  <si>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</si>
  <si>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</si>
  <si>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</si>
  <si>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</si>
  <si>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</si>
  <si>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</si>
  <si>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</si>
  <si>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</si>
  <si>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</si>
  <si>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</si>
  <si>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</si>
  <si>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</si>
  <si>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</si>
  <si>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</si>
  <si>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</si>
  <si>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</si>
  <si>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</si>
  <si>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</si>
  <si>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</si>
  <si>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</si>
  <si>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</si>
  <si>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</si>
  <si>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</si>
  <si>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</si>
  <si>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</si>
  <si>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</si>
  <si>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</si>
  <si>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</si>
  <si>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</si>
  <si>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</si>
  <si>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</si>
  <si>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</si>
  <si>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</si>
  <si>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</si>
  <si>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</si>
  <si>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</si>
  <si>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</si>
  <si>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</si>
  <si>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</si>
  <si>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</si>
  <si>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</si>
  <si>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</si>
  <si>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</si>
  <si>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</si>
  <si>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</si>
  <si>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</si>
  <si>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</si>
  <si>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</si>
  <si>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</si>
  <si>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</si>
  <si>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</si>
  <si>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</si>
  <si>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</si>
  <si>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</si>
  <si>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</si>
  <si>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</si>
  <si>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</si>
  <si>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</si>
  <si>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</si>
  <si>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</si>
  <si>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</si>
  <si>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</si>
  <si>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</si>
  <si>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</si>
  <si>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</si>
  <si>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</si>
  <si>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</si>
  <si>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</si>
  <si>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</si>
  <si>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</si>
  <si>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</si>
  <si>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</si>
  <si>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</si>
  <si>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</si>
  <si>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</si>
  <si>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</si>
  <si>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</si>
  <si>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</si>
  <si>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</si>
  <si>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</si>
  <si>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</si>
  <si>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</si>
  <si>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</si>
  <si>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</si>
  <si>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</si>
  <si>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</si>
  <si>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</si>
  <si>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</si>
  <si>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</si>
  <si>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</si>
  <si>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</si>
  <si>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</si>
  <si>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</si>
  <si>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</si>
  <si>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</si>
  <si>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</si>
  <si>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</si>
  <si>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</si>
  <si>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</si>
  <si>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</si>
  <si>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</si>
  <si>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</si>
  <si>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</si>
  <si>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</si>
  <si>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</si>
  <si>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</si>
  <si>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</si>
  <si>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</si>
  <si>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</si>
  <si>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</si>
  <si>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</si>
  <si>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</si>
  <si>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</si>
  <si>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</si>
  <si>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</si>
  <si>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</si>
  <si>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</si>
  <si>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</si>
  <si>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</si>
  <si>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</si>
  <si>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</si>
  <si>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</si>
  <si>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</si>
  <si>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</si>
  <si>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</si>
  <si>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</si>
  <si>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</si>
  <si>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</si>
  <si>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</si>
  <si>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</si>
  <si>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</si>
  <si>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</si>
  <si>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</si>
  <si>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</si>
  <si>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</si>
  <si>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</si>
  <si>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</si>
  <si>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</si>
  <si>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</si>
  <si>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</si>
  <si>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</si>
  <si>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</si>
  <si>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</si>
  <si>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</si>
  <si>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</si>
  <si>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</si>
  <si>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</si>
  <si>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</si>
  <si>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</si>
  <si>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</si>
  <si>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</si>
  <si>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</si>
  <si>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</si>
  <si>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</si>
  <si>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</si>
  <si>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</si>
  <si>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</si>
  <si>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</si>
  <si>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</si>
  <si>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</si>
  <si>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</si>
  <si>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</si>
  <si>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</si>
  <si>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</si>
  <si>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</si>
  <si>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</si>
  <si>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</si>
  <si>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</si>
  <si>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</si>
  <si>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</si>
  <si>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</si>
  <si>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</si>
  <si>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</si>
  <si>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</si>
  <si>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</si>
  <si>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</si>
  <si>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</si>
  <si>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</si>
  <si>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</si>
  <si>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</si>
  <si>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</si>
  <si>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</si>
  <si>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</si>
  <si>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</si>
  <si>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</si>
  <si>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</si>
  <si>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</si>
  <si>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</si>
  <si>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</si>
  <si>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</si>
  <si>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</si>
  <si>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</si>
  <si>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</si>
  <si>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</si>
  <si>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</si>
  <si>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</si>
  <si>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</si>
  <si>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</si>
  <si>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</si>
  <si>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</si>
  <si>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</si>
  <si>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</si>
  <si>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</si>
  <si>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</si>
  <si>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</si>
  <si>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</si>
  <si>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</si>
  <si>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</si>
  <si>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</si>
  <si>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</si>
  <si>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</si>
  <si>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</si>
  <si>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</si>
  <si>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</si>
  <si>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</si>
  <si>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</si>
  <si>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</si>
  <si>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</si>
  <si>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</si>
  <si>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</si>
  <si>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</si>
  <si>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</si>
  <si>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</si>
  <si>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</si>
  <si>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</si>
  <si>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</si>
  <si>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</si>
  <si>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</si>
  <si>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</si>
  <si>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</si>
  <si>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</si>
  <si>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</si>
  <si>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</si>
  <si>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</si>
  <si>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</si>
  <si>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</si>
  <si>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</si>
  <si>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</si>
  <si>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</si>
  <si>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</si>
  <si>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</si>
  <si>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</si>
  <si>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</si>
  <si>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</si>
  <si>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</si>
  <si>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</si>
  <si>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</si>
  <si>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</si>
  <si>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</si>
  <si>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</si>
  <si>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</si>
  <si>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</si>
  <si>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</si>
  <si>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</si>
  <si>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</si>
  <si>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</si>
  <si>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</si>
  <si>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</si>
  <si>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</si>
  <si>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</si>
  <si>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</si>
  <si>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</si>
  <si>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</si>
  <si>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</si>
  <si>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</si>
  <si>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</si>
  <si>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</si>
  <si>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</si>
  <si>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</si>
  <si>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</si>
  <si>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</si>
  <si>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</si>
  <si>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</si>
  <si>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</si>
  <si>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</si>
  <si>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</si>
  <si>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</si>
  <si>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</si>
  <si>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</si>
  <si>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</si>
  <si>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</si>
  <si>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</si>
  <si>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</si>
  <si>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</si>
  <si>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</si>
  <si>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</si>
  <si>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</si>
  <si>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</si>
  <si>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</si>
  <si>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</si>
  <si>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</si>
  <si>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</si>
  <si>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</si>
  <si>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</si>
  <si>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</si>
  <si>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</si>
  <si>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</si>
  <si>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</si>
  <si>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</si>
  <si>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</si>
  <si>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</si>
  <si>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</si>
  <si>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</si>
  <si>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</si>
  <si>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</si>
  <si>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</si>
  <si>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</si>
  <si>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</si>
  <si>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</si>
  <si>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</si>
  <si>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</si>
  <si>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</si>
  <si>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</si>
  <si>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</si>
  <si>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</si>
  <si>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</si>
  <si>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</si>
  <si>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</si>
  <si>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</si>
  <si>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</si>
  <si>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</si>
  <si>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</si>
  <si>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</si>
  <si>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</si>
  <si>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</si>
  <si>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</si>
  <si>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</si>
  <si>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</si>
  <si>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</si>
  <si>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</si>
  <si>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</si>
  <si>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</si>
  <si>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</si>
  <si>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</si>
  <si>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</si>
  <si>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</si>
  <si>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</si>
  <si>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</si>
  <si>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</si>
  <si>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</si>
  <si>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</si>
  <si>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</si>
  <si>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</si>
  <si>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</si>
  <si>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</si>
  <si>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</si>
  <si>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</si>
  <si>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</si>
  <si>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</si>
  <si>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</si>
  <si>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</si>
  <si>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</si>
  <si>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</si>
  <si>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</si>
  <si>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</si>
  <si>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</si>
  <si>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</si>
  <si>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</si>
  <si>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</si>
  <si>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</si>
  <si>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</si>
  <si>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</si>
  <si>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</si>
  <si>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</si>
  <si>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</si>
  <si>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</si>
  <si>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</si>
  <si>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</si>
  <si>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</si>
  <si>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</si>
  <si>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</si>
  <si>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</si>
  <si>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</si>
  <si>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</si>
  <si>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</si>
  <si>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</si>
  <si>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</si>
  <si>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</si>
  <si>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</si>
  <si>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</si>
  <si>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</si>
  <si>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</si>
  <si>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</si>
  <si>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</si>
  <si>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</si>
  <si>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</si>
  <si>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</si>
  <si>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</si>
  <si>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</si>
  <si>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</si>
  <si>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</si>
  <si>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</si>
  <si>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</si>
  <si>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</si>
  <si>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</si>
  <si>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</si>
  <si>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</si>
  <si>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</si>
  <si>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</si>
  <si>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</si>
  <si>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</si>
  <si>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</si>
  <si>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</si>
  <si>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</si>
  <si>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</si>
  <si>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</si>
  <si>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</si>
  <si>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</si>
  <si>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</si>
  <si>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</si>
  <si>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</si>
  <si>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</si>
  <si>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</si>
  <si>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</si>
  <si>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</si>
  <si>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</si>
  <si>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</si>
  <si>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</si>
  <si>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</si>
  <si>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</si>
  <si>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</si>
  <si>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</si>
  <si>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</si>
  <si>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</si>
  <si>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</si>
  <si>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</si>
  <si>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</si>
  <si>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</si>
  <si>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</si>
  <si>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</si>
  <si>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</si>
  <si>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</si>
  <si>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</si>
  <si>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</si>
  <si>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</si>
  <si>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</si>
  <si>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</si>
  <si>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</si>
  <si>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</si>
  <si>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</si>
  <si>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</si>
  <si>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</si>
  <si>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</si>
  <si>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</si>
  <si>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</si>
  <si>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</si>
  <si>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</si>
  <si>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</si>
  <si>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</si>
  <si>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</si>
  <si>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</si>
  <si>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</si>
  <si>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</si>
  <si>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</si>
  <si>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</si>
  <si>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</si>
  <si>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</si>
  <si>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</si>
  <si>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</si>
  <si>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</si>
  <si>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</si>
  <si>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</si>
  <si>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</si>
  <si>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</si>
  <si>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</si>
  <si>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</si>
  <si>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</si>
  <si>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</si>
  <si>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</si>
  <si>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</si>
  <si>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</si>
  <si>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</si>
  <si>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</si>
  <si>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</si>
  <si>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</si>
  <si>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</si>
  <si>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</si>
  <si>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</si>
  <si>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</si>
  <si>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</si>
  <si>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</si>
  <si>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</si>
  <si>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</si>
  <si>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</si>
  <si>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</si>
  <si>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</si>
  <si>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</si>
  <si>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</si>
  <si>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</si>
  <si>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</si>
  <si>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</si>
  <si>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</si>
  <si>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</si>
  <si>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</si>
  <si>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</si>
  <si>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</si>
  <si>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</si>
  <si>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</si>
  <si>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</si>
  <si>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</si>
  <si>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</si>
  <si>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</si>
  <si>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</si>
  <si>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</si>
  <si>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</si>
  <si>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</si>
  <si>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</si>
  <si>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</si>
  <si>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</si>
  <si>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</si>
  <si>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</si>
  <si>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</si>
  <si>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</si>
  <si>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</si>
  <si>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</si>
  <si>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</si>
  <si>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</si>
  <si>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</si>
  <si>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</si>
  <si>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</si>
  <si>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</si>
  <si>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</si>
  <si>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</si>
  <si>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</si>
  <si>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</si>
  <si>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</si>
  <si>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</si>
  <si>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</si>
  <si>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</si>
  <si>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</si>
  <si>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</si>
  <si>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</si>
  <si>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</si>
  <si>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</si>
  <si>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</si>
  <si>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</si>
  <si>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</si>
  <si>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</si>
  <si>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</si>
  <si>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</si>
  <si>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</si>
  <si>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</si>
  <si>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</si>
  <si>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</si>
  <si>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</si>
  <si>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</si>
  <si>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</si>
  <si>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</si>
  <si>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</si>
  <si>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</si>
  <si>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</si>
  <si>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</si>
  <si>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</si>
  <si>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</si>
  <si>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</si>
  <si>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</si>
  <si>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</si>
  <si>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</si>
  <si>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</si>
  <si>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</si>
  <si>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</si>
  <si>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</si>
  <si>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</si>
  <si>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</si>
  <si>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</si>
  <si>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</si>
  <si>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</si>
  <si>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</si>
  <si>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</si>
  <si>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</si>
  <si>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</si>
  <si>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</si>
  <si>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</si>
  <si>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</si>
  <si>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</si>
  <si>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</si>
  <si>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</si>
  <si>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</si>
  <si>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</si>
  <si>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</si>
  <si>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</si>
  <si>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</si>
  <si>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</si>
  <si>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</si>
  <si>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</si>
  <si>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</si>
  <si>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</si>
  <si>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</si>
  <si>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</si>
  <si>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</si>
  <si>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</si>
  <si>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</si>
  <si>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</si>
  <si>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</si>
  <si>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</si>
  <si>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</si>
  <si>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</si>
  <si>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</si>
  <si>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</si>
  <si>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</si>
  <si>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</si>
  <si>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</si>
  <si>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</si>
  <si>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</si>
  <si>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</si>
  <si>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</si>
  <si>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</si>
  <si>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</si>
  <si>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</si>
  <si>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</si>
  <si>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</si>
  <si>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</si>
  <si>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</si>
  <si>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</si>
  <si>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</si>
  <si>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</si>
  <si>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</si>
  <si>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</si>
  <si>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</si>
  <si>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</si>
  <si>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</si>
  <si>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</si>
  <si>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</si>
  <si>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</si>
  <si>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</si>
  <si>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</si>
  <si>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</si>
  <si>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</si>
  <si>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</si>
  <si>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</si>
  <si>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</si>
  <si>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</si>
  <si>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</si>
  <si>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</si>
  <si>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</si>
  <si>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</si>
  <si>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</si>
  <si>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</si>
  <si>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</si>
  <si>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</si>
  <si>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</si>
  <si>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</si>
  <si>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</si>
  <si>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</si>
  <si>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</si>
  <si>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</si>
  <si>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</si>
  <si>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</si>
  <si>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</si>
  <si>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</si>
  <si>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</si>
  <si>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</si>
  <si>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</si>
  <si>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</si>
  <si>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</si>
  <si>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</si>
  <si>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</si>
  <si>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</si>
  <si>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</si>
  <si>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</si>
  <si>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</si>
  <si>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</si>
  <si>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</si>
  <si>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</si>
  <si>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</si>
  <si>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</si>
  <si>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</si>
  <si>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</si>
  <si>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</si>
  <si>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</si>
  <si>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</si>
  <si>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</si>
  <si>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</si>
  <si>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</si>
  <si>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</si>
  <si>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</si>
  <si>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</si>
  <si>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</si>
  <si>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</si>
  <si>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</si>
  <si>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</si>
  <si>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</si>
  <si>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</si>
  <si>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</si>
  <si>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</si>
  <si>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</si>
  <si>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</si>
  <si>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</si>
  <si>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</si>
  <si>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</si>
  <si>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</si>
  <si>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</si>
  <si>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</si>
  <si>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</si>
  <si>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</si>
  <si>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</si>
  <si>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</si>
  <si>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</si>
  <si>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</si>
  <si>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</si>
  <si>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</si>
  <si>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</si>
  <si>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</si>
  <si>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</si>
  <si>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</si>
  <si>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</si>
  <si>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</si>
  <si>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</si>
  <si>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</si>
  <si>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</si>
  <si>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</si>
  <si>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</si>
  <si>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</si>
  <si>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</si>
  <si>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</si>
  <si>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</si>
  <si>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</si>
  <si>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</si>
  <si>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</si>
  <si>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</si>
  <si>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</si>
  <si>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</si>
  <si>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</si>
  <si>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</si>
  <si>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</si>
  <si>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</si>
  <si>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</si>
  <si>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</si>
  <si>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</si>
  <si>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</si>
  <si>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</si>
  <si>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</si>
  <si>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</si>
  <si>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</si>
  <si>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</si>
  <si>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</si>
  <si>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</si>
  <si>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</si>
  <si>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</si>
  <si>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</si>
  <si>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</si>
  <si>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</si>
  <si>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</si>
  <si>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</si>
  <si>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</si>
  <si>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</si>
  <si>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</si>
  <si>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</si>
  <si>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</si>
  <si>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</si>
  <si>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</si>
  <si>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</si>
  <si>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</si>
  <si>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</si>
  <si>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</si>
  <si>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</si>
  <si>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</si>
  <si>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</si>
  <si>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</si>
  <si>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</si>
  <si>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</si>
  <si>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</si>
  <si>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</si>
  <si>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</si>
  <si>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</si>
  <si>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</si>
  <si>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</si>
  <si>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</si>
  <si>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</si>
  <si>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</si>
  <si>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</si>
  <si>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</si>
  <si>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</si>
  <si>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</si>
  <si>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</si>
  <si>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</si>
  <si>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</si>
  <si>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</si>
  <si>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</si>
  <si>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</si>
  <si>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</si>
  <si>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</si>
  <si>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</si>
  <si>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</si>
  <si>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</si>
  <si>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</si>
  <si>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</si>
  <si>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</si>
  <si>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</si>
  <si>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</si>
  <si>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</si>
  <si>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</si>
  <si>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</si>
  <si>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</si>
  <si>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</si>
  <si>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</si>
  <si>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</si>
  <si>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</si>
  <si>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</si>
  <si>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</si>
  <si>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</si>
  <si>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</si>
  <si>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</si>
  <si>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</si>
  <si>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</si>
  <si>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</si>
  <si>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</si>
  <si>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</si>
  <si>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</si>
  <si>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</si>
  <si>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</si>
  <si>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</si>
  <si>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</si>
  <si>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</si>
  <si>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</si>
  <si>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</si>
  <si>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</si>
  <si>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</si>
  <si>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</si>
  <si>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</si>
  <si>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</si>
  <si>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</si>
  <si>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</si>
  <si>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</si>
  <si>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</si>
  <si>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</si>
  <si>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</si>
  <si>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</si>
  <si>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</si>
  <si>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</si>
  <si>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</si>
  <si>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</si>
  <si>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</si>
  <si>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</si>
  <si>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</si>
  <si>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</si>
  <si>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</si>
  <si>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</si>
  <si>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</si>
  <si>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</si>
  <si>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</si>
  <si>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</si>
  <si>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</si>
  <si>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</si>
  <si>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</si>
  <si>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</si>
  <si>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</si>
  <si>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</si>
  <si>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</si>
  <si>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</si>
  <si>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</si>
  <si>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</si>
  <si>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</si>
  <si>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</si>
  <si>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</si>
  <si>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</si>
  <si>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</si>
  <si>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</si>
  <si>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</si>
  <si>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</si>
  <si>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</si>
  <si>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</si>
  <si>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</si>
  <si>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</si>
  <si>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</si>
  <si>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</si>
  <si>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</si>
  <si>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</si>
  <si>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</si>
  <si>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</si>
  <si>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</si>
  <si>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</si>
  <si>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</si>
  <si>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</si>
  <si>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</si>
  <si>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</si>
  <si>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</si>
  <si>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</si>
  <si>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</si>
  <si>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</si>
  <si>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</si>
  <si>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</si>
  <si>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</si>
  <si>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</si>
  <si>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</si>
  <si>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</si>
  <si>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</si>
  <si>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</si>
  <si>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</si>
  <si>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</si>
  <si>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</si>
  <si>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</si>
  <si>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</si>
  <si>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</si>
  <si>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</si>
  <si>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</si>
  <si>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</si>
  <si>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</si>
  <si>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</si>
  <si>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</si>
  <si>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</si>
  <si>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</si>
  <si>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</si>
  <si>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</si>
  <si>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</si>
  <si>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</si>
  <si>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</si>
  <si>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</si>
  <si>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</si>
  <si>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</si>
  <si>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</si>
  <si>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</si>
  <si>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</si>
  <si>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</si>
  <si>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</si>
  <si>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</si>
  <si>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</si>
  <si>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</si>
  <si>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</si>
  <si>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</si>
  <si>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</si>
  <si>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</si>
  <si>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</si>
  <si>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</si>
  <si>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</si>
  <si>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</si>
  <si>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</si>
  <si>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</si>
  <si>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</si>
  <si>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</si>
  <si>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</si>
  <si>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</si>
  <si>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</si>
  <si>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</si>
  <si>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</si>
  <si>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</si>
  <si>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</si>
  <si>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</si>
  <si>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</si>
  <si>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</si>
  <si>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</si>
  <si>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</si>
  <si>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</si>
  <si>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</si>
  <si>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</si>
  <si>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</si>
  <si>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</si>
  <si>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</si>
  <si>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</si>
  <si>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</si>
  <si>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</si>
  <si>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</si>
  <si>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</si>
  <si>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</si>
  <si>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</si>
  <si>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</si>
  <si>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</si>
  <si>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</si>
  <si>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</si>
  <si>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</si>
  <si>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</si>
  <si>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</si>
  <si>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</si>
  <si>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</si>
  <si>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</si>
  <si>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</si>
  <si>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</si>
  <si>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</si>
  <si>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</si>
  <si>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</si>
  <si>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</si>
  <si>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</si>
  <si>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</si>
  <si>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</si>
  <si>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</si>
  <si>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</si>
  <si>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</si>
  <si>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</si>
  <si>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</si>
  <si>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</si>
  <si>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</si>
  <si>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</si>
  <si>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</si>
  <si>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</si>
  <si>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</si>
  <si>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</si>
  <si>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</si>
  <si>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</si>
  <si>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</si>
  <si>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</si>
  <si>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</si>
  <si>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</si>
  <si>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</si>
  <si>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</si>
  <si>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</si>
  <si>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</si>
  <si>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</si>
  <si>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</si>
  <si>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</si>
  <si>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</si>
  <si>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</si>
  <si>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</si>
  <si>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</si>
  <si>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</si>
  <si>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</si>
  <si>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</si>
  <si>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</si>
  <si>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</si>
  <si>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</si>
  <si>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</si>
  <si>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</si>
  <si>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</si>
  <si>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</si>
  <si>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</si>
  <si>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</si>
  <si>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</si>
  <si>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</si>
  <si>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</si>
  <si>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</si>
  <si>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</si>
  <si>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</si>
  <si>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</si>
  <si>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</si>
  <si>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</si>
  <si>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</si>
  <si>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</si>
  <si>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</si>
  <si>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</si>
  <si>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</si>
  <si>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</si>
  <si>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</si>
  <si>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</si>
  <si>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</si>
  <si>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</si>
  <si>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</si>
  <si>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</si>
  <si>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</si>
  <si>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</si>
  <si>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</si>
  <si>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</si>
  <si>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</si>
  <si>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</si>
  <si>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</si>
  <si>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</si>
  <si>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</si>
  <si>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</si>
  <si>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</si>
  <si>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</si>
  <si>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</si>
  <si>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</si>
  <si>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</si>
  <si>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</si>
  <si>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</si>
  <si>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</si>
  <si>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</si>
  <si>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</si>
  <si>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</si>
  <si>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</si>
  <si>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</si>
  <si>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</si>
  <si>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</si>
  <si>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</si>
  <si>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</si>
  <si>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</si>
  <si>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</si>
  <si>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</si>
  <si>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</si>
  <si>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</si>
  <si>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</si>
  <si>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</si>
  <si>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</si>
  <si>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</si>
  <si>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</si>
  <si>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</si>
  <si>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</si>
  <si>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</si>
  <si>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</si>
  <si>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</si>
  <si>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</si>
  <si>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</si>
  <si>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</si>
  <si>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</si>
  <si>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</si>
  <si>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</si>
  <si>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</si>
  <si>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</si>
  <si>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</si>
  <si>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</si>
  <si>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</si>
  <si>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</si>
  <si>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</si>
  <si>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</si>
  <si>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</si>
  <si>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</si>
  <si>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</si>
  <si>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</si>
  <si>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</si>
  <si>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</si>
  <si>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</si>
  <si>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</si>
  <si>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</si>
  <si>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</si>
  <si>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</si>
  <si>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</si>
  <si>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</si>
  <si>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</si>
  <si>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</si>
  <si>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</si>
  <si>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</si>
  <si>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</si>
  <si>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</si>
  <si>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</si>
  <si>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</si>
  <si>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</si>
  <si>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</si>
  <si>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</si>
  <si>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</si>
  <si>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</si>
  <si>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</si>
  <si>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</si>
  <si>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</si>
  <si>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</si>
  <si>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</si>
  <si>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</si>
  <si>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</si>
  <si>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</si>
  <si>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</si>
  <si>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</si>
  <si>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</si>
  <si>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</si>
  <si>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</si>
  <si>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</si>
  <si>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</si>
  <si>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</si>
  <si>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</si>
  <si>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</si>
  <si>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</si>
  <si>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</si>
  <si>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</si>
  <si>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</si>
  <si>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</si>
  <si>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</si>
  <si>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</si>
  <si>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</si>
  <si>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</si>
  <si>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</si>
  <si>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</si>
  <si>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</si>
  <si>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</si>
  <si>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</si>
  <si>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</si>
  <si>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</si>
  <si>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</si>
  <si>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</si>
  <si>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</si>
  <si>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</si>
  <si>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</si>
  <si>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</si>
  <si>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</si>
  <si>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</si>
  <si>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</si>
  <si>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</si>
  <si>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</si>
  <si>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</si>
  <si>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</si>
  <si>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</si>
  <si>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</si>
  <si>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</si>
  <si>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</si>
  <si>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</si>
  <si>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</si>
  <si>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</si>
  <si>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</si>
  <si>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</si>
  <si>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</si>
  <si>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</si>
  <si>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</si>
  <si>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</si>
  <si>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</si>
  <si>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</si>
  <si>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</si>
  <si>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</si>
  <si>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</si>
  <si>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</si>
  <si>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</si>
  <si>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</si>
  <si>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</si>
  <si>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</si>
  <si>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</si>
  <si>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</si>
  <si>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</si>
  <si>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</si>
  <si>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</si>
  <si>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</si>
  <si>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</si>
  <si>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</si>
  <si>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</si>
  <si>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</si>
  <si>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</si>
  <si>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</si>
  <si>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</si>
  <si>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</si>
  <si>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</si>
  <si>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</si>
  <si>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</si>
  <si>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</si>
  <si>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</si>
  <si>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</si>
  <si>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</si>
  <si>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</si>
  <si>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</si>
  <si>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</si>
  <si>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</si>
  <si>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</si>
  <si>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</si>
  <si>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</si>
  <si>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</si>
  <si>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</si>
  <si>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</si>
  <si>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</si>
  <si>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</si>
  <si>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</si>
  <si>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</si>
  <si>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</si>
  <si>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</si>
  <si>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</si>
  <si>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</si>
  <si>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</si>
  <si>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</si>
  <si>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</si>
  <si>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</si>
  <si>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</si>
  <si>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</si>
  <si>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</si>
  <si>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</si>
  <si>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</si>
  <si>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</si>
  <si>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</si>
  <si>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</si>
  <si>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</si>
  <si>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</si>
  <si>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</si>
  <si>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</si>
  <si>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</si>
  <si>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</si>
  <si>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</si>
  <si>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</si>
  <si>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</si>
  <si>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</si>
  <si>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</si>
  <si>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</si>
  <si>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</si>
  <si>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</si>
  <si>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</si>
  <si>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</si>
  <si>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</si>
  <si>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</si>
  <si>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</si>
  <si>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</si>
  <si>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</si>
  <si>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</si>
  <si>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</si>
  <si>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</si>
  <si>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</si>
  <si>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</si>
  <si>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</si>
  <si>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</si>
  <si>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</si>
  <si>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</si>
  <si>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</si>
  <si>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</si>
  <si>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</si>
  <si>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</si>
  <si>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</si>
  <si>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</si>
  <si>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</si>
  <si>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</si>
  <si>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</si>
  <si>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</si>
  <si>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</si>
  <si>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</si>
  <si>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</si>
  <si>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</si>
  <si>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</si>
  <si>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</si>
  <si>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</si>
  <si>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</si>
  <si>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</si>
  <si>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</si>
  <si>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</si>
  <si>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</si>
  <si>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</si>
  <si>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</si>
  <si>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</si>
  <si>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</si>
  <si>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</si>
  <si>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</si>
  <si>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</si>
  <si>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</si>
  <si>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</si>
  <si>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</si>
  <si>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</si>
  <si>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</si>
  <si>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</si>
  <si>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</si>
  <si>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</si>
  <si>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</si>
  <si>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</si>
  <si>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</si>
  <si>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</si>
  <si>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</si>
  <si>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</si>
  <si>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</si>
  <si>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</si>
  <si>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</si>
  <si>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</si>
  <si>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</si>
  <si>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</si>
  <si>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</si>
  <si>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</si>
  <si>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</si>
  <si>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</si>
  <si>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</si>
  <si>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</si>
  <si>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</si>
  <si>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</si>
  <si>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</si>
  <si>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</si>
  <si>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</si>
  <si>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</si>
  <si>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</si>
  <si>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</si>
  <si>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</si>
  <si>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</si>
  <si>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</si>
  <si>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</si>
  <si>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</si>
  <si>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</si>
  <si>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</si>
  <si>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</si>
  <si>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</si>
  <si>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</si>
  <si>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</si>
  <si>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</si>
  <si>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</si>
  <si>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</si>
  <si>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</si>
  <si>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</si>
  <si>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</si>
  <si>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</si>
  <si>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</si>
  <si>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</si>
  <si>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</si>
  <si>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</si>
  <si>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</si>
  <si>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</si>
  <si>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</si>
  <si>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</si>
  <si>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</si>
  <si>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</si>
  <si>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</si>
  <si>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</si>
  <si>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</si>
  <si>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</si>
  <si>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</si>
  <si>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</si>
  <si>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</si>
  <si>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</si>
  <si>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</si>
  <si>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</si>
  <si>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</si>
  <si>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</si>
  <si>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</si>
  <si>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</si>
  <si>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</si>
  <si>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</si>
  <si>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</si>
  <si>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</si>
  <si>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</si>
  <si>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</si>
  <si>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</si>
  <si>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</si>
  <si>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</si>
  <si>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</si>
  <si>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</si>
  <si>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</si>
  <si>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</si>
  <si>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</si>
  <si>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</si>
  <si>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</si>
  <si>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</si>
  <si>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</si>
  <si>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</si>
  <si>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</si>
  <si>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</si>
  <si>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</si>
  <si>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</si>
  <si>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</si>
  <si>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</si>
  <si>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</si>
  <si>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</si>
  <si>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</si>
  <si>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</si>
  <si>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</si>
  <si>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</si>
  <si>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</si>
  <si>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</si>
  <si>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</si>
  <si>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</si>
  <si>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</si>
  <si>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</si>
  <si>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</si>
  <si>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</si>
  <si>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</si>
  <si>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</si>
  <si>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</si>
  <si>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</si>
  <si>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</si>
  <si>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</si>
  <si>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</si>
  <si>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</si>
  <si>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</si>
  <si>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</si>
  <si>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</si>
  <si>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</si>
  <si>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</si>
  <si>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</si>
  <si>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</si>
  <si>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</si>
  <si>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</si>
  <si>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</si>
  <si>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</si>
  <si>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</si>
  <si>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</si>
  <si>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</si>
  <si>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</si>
  <si>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</si>
  <si>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</si>
  <si>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</si>
  <si>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</si>
  <si>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</si>
  <si>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</si>
  <si>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</si>
  <si>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</si>
  <si>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</si>
  <si>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</si>
  <si>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</si>
  <si>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</si>
  <si>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</si>
  <si>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</si>
  <si>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</si>
  <si>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</si>
  <si>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</si>
  <si>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</si>
  <si>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</si>
  <si>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</si>
  <si>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</si>
  <si>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</si>
  <si>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</si>
  <si>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</si>
  <si>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</si>
  <si>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</si>
  <si>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</si>
  <si>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</si>
  <si>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</si>
  <si>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</si>
  <si>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</si>
  <si>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</si>
  <si>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</si>
  <si>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</si>
  <si>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</si>
  <si>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</si>
  <si>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</si>
  <si>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</si>
  <si>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</si>
  <si>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</si>
  <si>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</si>
  <si>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</si>
  <si>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</si>
  <si>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</si>
  <si>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</si>
  <si>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</si>
  <si>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</si>
  <si>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</si>
  <si>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</si>
  <si>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</si>
  <si>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</si>
  <si>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</si>
  <si>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</si>
  <si>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</si>
  <si>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</si>
  <si>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</si>
  <si>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</si>
  <si>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</si>
  <si>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</si>
  <si>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</si>
  <si>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</si>
  <si>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</si>
  <si>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</si>
  <si>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</si>
  <si>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</si>
  <si>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</si>
  <si>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</si>
  <si>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</si>
  <si>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</si>
  <si>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</si>
  <si>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</si>
  <si>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</si>
  <si>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</si>
  <si>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</si>
  <si>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</si>
  <si>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</si>
  <si>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</si>
  <si>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</si>
  <si>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</si>
  <si>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</si>
  <si>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</si>
  <si>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</si>
  <si>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</si>
  <si>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</si>
  <si>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</si>
  <si>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</si>
  <si>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</si>
  <si>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</si>
  <si>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</si>
  <si>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</si>
  <si>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</si>
  <si>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</si>
  <si>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</si>
  <si>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</si>
  <si>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</si>
  <si>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</si>
  <si>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</si>
  <si>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</si>
  <si>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</si>
  <si>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</si>
  <si>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</si>
  <si>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</si>
  <si>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</si>
  <si>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</si>
  <si>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</si>
  <si>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</si>
  <si>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</si>
  <si>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</si>
  <si>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</si>
  <si>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</si>
  <si>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</si>
  <si>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</si>
  <si>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</si>
  <si>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</si>
  <si>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</si>
  <si>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</si>
  <si>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</si>
  <si>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</si>
  <si>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</si>
  <si>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</si>
  <si>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</si>
  <si>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</si>
  <si>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</si>
  <si>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</si>
  <si>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</si>
  <si>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</si>
  <si>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</si>
  <si>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</si>
  <si>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</si>
  <si>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</si>
  <si>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</si>
  <si>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</si>
  <si>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</si>
  <si>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</si>
  <si>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</si>
  <si>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</si>
  <si>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</si>
  <si>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</si>
  <si>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</si>
  <si>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</si>
  <si>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</si>
  <si>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</si>
  <si>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</si>
  <si>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</si>
  <si>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</si>
  <si>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</si>
  <si>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</si>
  <si>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</si>
  <si>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</si>
  <si>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</si>
  <si>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</si>
  <si>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</si>
  <si>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</si>
  <si>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</si>
  <si>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</si>
  <si>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</si>
  <si>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</si>
  <si>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</si>
  <si>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</si>
  <si>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</si>
  <si>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</si>
  <si>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</si>
  <si>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</si>
  <si>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</si>
  <si>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</si>
  <si>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</si>
  <si>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</si>
  <si>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</si>
  <si>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</si>
  <si>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</si>
  <si>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</si>
  <si>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</si>
  <si>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</si>
  <si>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</si>
  <si>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</si>
  <si>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</si>
  <si>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</si>
  <si>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</si>
  <si>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</si>
  <si>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</si>
  <si>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</si>
  <si>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</si>
  <si>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</si>
  <si>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</si>
  <si>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</si>
  <si>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</si>
  <si>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</si>
  <si>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</si>
  <si>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</si>
  <si>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</si>
  <si>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</si>
  <si>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</si>
  <si>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</si>
  <si>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</si>
  <si>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</si>
  <si>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</si>
  <si>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</si>
  <si>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</si>
  <si>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</si>
  <si>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</si>
  <si>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</si>
  <si>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</si>
  <si>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</si>
  <si>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</si>
  <si>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</si>
  <si>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</si>
  <si>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</si>
  <si>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</si>
  <si>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</si>
  <si>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</si>
  <si>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</si>
  <si>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</si>
  <si>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</si>
  <si>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</si>
  <si>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</si>
  <si>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</si>
  <si>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</si>
  <si>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</si>
  <si>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</si>
  <si>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</si>
  <si>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</si>
  <si>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</si>
  <si>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</si>
  <si>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</si>
  <si>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</si>
  <si>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</si>
  <si>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</si>
  <si>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</si>
  <si>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</si>
  <si>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</si>
  <si>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</si>
  <si>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</si>
  <si>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</si>
  <si>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</si>
  <si>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</si>
  <si>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</si>
  <si>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</si>
  <si>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</si>
  <si>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</si>
  <si>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</si>
  <si>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</si>
  <si>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</si>
  <si>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</si>
  <si>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</si>
  <si>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</si>
  <si>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</si>
  <si>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</si>
  <si>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</si>
  <si>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</si>
  <si>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</si>
  <si>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</si>
  <si>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</si>
  <si>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</si>
  <si>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</si>
  <si>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</si>
  <si>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</si>
  <si>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</si>
  <si>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</si>
  <si>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</si>
  <si>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</si>
  <si>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</si>
  <si>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</si>
  <si>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</si>
  <si>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</si>
  <si>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</si>
  <si>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</si>
  <si>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</si>
  <si>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</si>
  <si>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</si>
  <si>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</si>
  <si>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</si>
  <si>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</si>
  <si>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</si>
  <si>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</si>
  <si>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</si>
  <si>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</si>
  <si>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</si>
  <si>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</si>
  <si>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</si>
  <si>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</si>
  <si>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</si>
  <si>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</si>
  <si>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</si>
  <si>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</si>
  <si>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</si>
  <si>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</si>
  <si>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</si>
  <si>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</si>
  <si>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</si>
  <si>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</si>
  <si>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</si>
  <si>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</si>
  <si>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</si>
  <si>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</si>
  <si>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</si>
  <si>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</si>
  <si>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</si>
  <si>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</si>
  <si>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</si>
  <si>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</si>
  <si>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</si>
  <si>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</si>
  <si>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</si>
  <si>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</si>
  <si>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</si>
  <si>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</si>
  <si>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</si>
  <si>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</si>
  <si>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</si>
  <si>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</si>
  <si>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</si>
  <si>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</si>
  <si>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</si>
  <si>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</si>
  <si>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</si>
  <si>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</si>
  <si>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</si>
  <si>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</si>
  <si>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</si>
  <si>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</si>
  <si>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</si>
  <si>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</si>
  <si>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</si>
  <si>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</si>
  <si>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</si>
  <si>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</si>
  <si>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</si>
  <si>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</si>
  <si>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</si>
  <si>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</si>
  <si>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</si>
  <si>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</si>
  <si>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</si>
  <si>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</si>
  <si>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</si>
  <si>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</si>
  <si>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</si>
  <si>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</si>
  <si>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</si>
  <si>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</si>
  <si>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</si>
  <si>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</si>
  <si>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</si>
  <si>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</si>
  <si>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</si>
  <si>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</si>
  <si>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</si>
  <si>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</si>
  <si>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</si>
  <si>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</si>
  <si>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</si>
  <si>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</si>
  <si>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</si>
  <si>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</si>
  <si>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</si>
  <si>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</si>
  <si>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</si>
  <si>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</si>
  <si>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</si>
  <si>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</si>
  <si>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</si>
  <si>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</si>
  <si>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</si>
  <si>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</si>
  <si>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</si>
  <si>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</si>
  <si>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</si>
  <si>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</si>
  <si>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</si>
  <si>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</si>
  <si>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</si>
  <si>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</si>
  <si>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</si>
  <si>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</si>
  <si>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</si>
  <si>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</si>
  <si>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</si>
  <si>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</si>
  <si>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</si>
  <si>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</si>
  <si>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</si>
  <si>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</si>
  <si>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</si>
  <si>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</si>
  <si>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</si>
  <si>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</si>
  <si>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</si>
  <si>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</si>
  <si>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</si>
  <si>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</si>
  <si>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</si>
  <si>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</si>
  <si>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</si>
  <si>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</si>
  <si>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</si>
  <si>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</si>
  <si>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</si>
  <si>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</si>
  <si>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</si>
  <si>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</si>
  <si>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</si>
  <si>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</si>
  <si>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</si>
  <si>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</si>
  <si>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</si>
  <si>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</si>
  <si>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</si>
  <si>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</si>
  <si>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</si>
  <si>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</si>
  <si>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</si>
  <si>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</si>
  <si>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</si>
  <si>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</si>
  <si>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</si>
  <si>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</si>
  <si>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</si>
  <si>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</si>
  <si>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</si>
  <si>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</si>
  <si>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</si>
  <si>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</si>
  <si>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</si>
  <si>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</si>
  <si>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</si>
  <si>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</si>
  <si>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</si>
  <si>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</si>
  <si>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</si>
  <si>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</si>
  <si>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</si>
  <si>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</si>
  <si>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</si>
  <si>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</si>
  <si>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</si>
  <si>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</si>
  <si>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</si>
  <si>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</si>
  <si>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</si>
  <si>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</si>
  <si>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</si>
  <si>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</si>
  <si>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</si>
  <si>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</si>
  <si>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</si>
  <si>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</si>
  <si>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</si>
  <si>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</si>
  <si>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</si>
  <si>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</si>
  <si>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</si>
  <si>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</si>
  <si>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</si>
  <si>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</si>
  <si>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</si>
  <si>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</si>
  <si>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</si>
  <si>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</si>
  <si>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</si>
  <si>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</si>
  <si>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</si>
  <si>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</si>
  <si>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</si>
  <si>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</si>
  <si>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</si>
  <si>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</si>
  <si>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</si>
  <si>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</si>
  <si>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</si>
  <si>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</si>
  <si>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</si>
  <si>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</si>
  <si>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</si>
  <si>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</si>
  <si>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</si>
  <si>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</si>
  <si>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</si>
  <si>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</si>
  <si>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</si>
  <si>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</si>
  <si>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</si>
  <si>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</si>
  <si>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</si>
  <si>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</si>
  <si>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</si>
  <si>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</si>
  <si>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</si>
  <si>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</si>
  <si>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</si>
  <si>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</si>
  <si>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</si>
  <si>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</si>
  <si>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</si>
  <si>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</si>
  <si>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</si>
  <si>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</si>
  <si>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</si>
  <si>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</si>
  <si>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</si>
  <si>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</si>
  <si>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</si>
  <si>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</si>
  <si>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</si>
  <si>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</si>
  <si>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</si>
  <si>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</si>
  <si>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</si>
  <si>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</si>
  <si>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</si>
  <si>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</si>
  <si>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</si>
  <si>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</si>
  <si>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</si>
  <si>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</si>
  <si>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</si>
  <si>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</si>
  <si>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</si>
  <si>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</si>
  <si>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</si>
  <si>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</si>
  <si>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</si>
  <si>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</si>
  <si>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</si>
  <si>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</si>
  <si>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</si>
  <si>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</si>
  <si>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</si>
  <si>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</si>
  <si>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</si>
  <si>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</si>
  <si>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</si>
  <si>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</si>
  <si>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</si>
  <si>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</si>
  <si>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</si>
  <si>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</si>
  <si>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</si>
  <si>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</si>
  <si>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</si>
  <si>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</si>
  <si>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</si>
  <si>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</si>
  <si>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</si>
  <si>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</si>
  <si>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</si>
  <si>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</si>
  <si>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</si>
  <si>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</si>
  <si>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</si>
  <si>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</si>
  <si>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</si>
  <si>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</si>
  <si>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</si>
  <si>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</si>
  <si>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</si>
  <si>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</si>
  <si>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</si>
  <si>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</si>
  <si>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</si>
  <si>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</si>
  <si>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</si>
  <si>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</si>
  <si>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</si>
  <si>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</si>
  <si>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</si>
  <si>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</si>
  <si>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</si>
  <si>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</si>
  <si>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</si>
  <si>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</si>
  <si>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</si>
  <si>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</si>
  <si>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</si>
  <si>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</si>
  <si>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</si>
  <si>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</si>
  <si>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</si>
  <si>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</si>
  <si>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</si>
  <si>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</si>
  <si>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</si>
  <si>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</si>
  <si>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</si>
  <si>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</si>
  <si>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</si>
  <si>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</si>
  <si>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</si>
  <si>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</si>
  <si>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</si>
  <si>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</si>
  <si>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</si>
  <si>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</si>
  <si>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</si>
  <si>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</si>
  <si>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</si>
  <si>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</si>
  <si>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</si>
  <si>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</si>
  <si>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</si>
  <si>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</si>
  <si>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</si>
  <si>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</si>
  <si>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</si>
  <si>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</si>
  <si>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</si>
  <si>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</si>
  <si>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</si>
  <si>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</si>
  <si>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</si>
  <si>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</si>
  <si>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</si>
  <si>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</si>
  <si>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</si>
  <si>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</si>
  <si>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</si>
  <si>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</si>
  <si>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</si>
  <si>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</si>
  <si>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</si>
  <si>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</si>
  <si>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</si>
  <si>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</si>
  <si>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</si>
  <si>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</si>
  <si>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</si>
  <si>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</si>
  <si>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</si>
  <si>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</si>
  <si>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</si>
  <si>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</si>
  <si>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</si>
  <si>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</si>
  <si>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</si>
  <si>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</si>
  <si>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</si>
  <si>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</si>
  <si>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</si>
  <si>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</si>
  <si>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</si>
  <si>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</si>
  <si>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</si>
  <si>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</si>
  <si>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</si>
  <si>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</si>
  <si>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</si>
  <si>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</si>
  <si>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</si>
  <si>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</si>
  <si>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</si>
  <si>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</si>
  <si>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</si>
  <si>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</si>
  <si>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</si>
  <si>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</si>
  <si>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</si>
  <si>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</si>
  <si>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</si>
  <si>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</si>
  <si>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</si>
  <si>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</si>
  <si>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</si>
  <si>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</si>
  <si>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</si>
  <si>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</si>
  <si>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</si>
  <si>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</si>
  <si>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</si>
  <si>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</si>
  <si>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</si>
  <si>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</si>
  <si>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</si>
  <si>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</si>
  <si>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</si>
  <si>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</si>
  <si>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</si>
  <si>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</si>
  <si>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</si>
  <si>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</si>
  <si>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</si>
  <si>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</si>
  <si>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</si>
  <si>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</si>
  <si>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</si>
  <si>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</si>
  <si>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</si>
  <si>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</si>
  <si>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</si>
  <si>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</si>
  <si>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</si>
  <si>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</si>
  <si>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</si>
  <si>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</si>
  <si>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</si>
  <si>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</si>
  <si>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</si>
  <si>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</si>
  <si>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</si>
  <si>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</si>
  <si>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</si>
  <si>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</si>
  <si>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</si>
  <si>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</si>
  <si>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</si>
  <si>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</si>
  <si>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</si>
  <si>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</si>
  <si>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</si>
  <si>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</si>
  <si>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</si>
  <si>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</si>
  <si>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</si>
  <si>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</si>
  <si>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</si>
  <si>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</si>
  <si>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</si>
  <si>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</si>
  <si>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</si>
  <si>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</si>
  <si>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</si>
  <si>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</si>
  <si>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</si>
  <si>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</si>
  <si>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</si>
  <si>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</si>
  <si>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</si>
  <si>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</si>
  <si>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</si>
  <si>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</si>
  <si>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</si>
  <si>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</si>
  <si>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</si>
  <si>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</si>
  <si>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</si>
  <si>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</si>
  <si>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</si>
  <si>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</si>
  <si>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</si>
  <si>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</si>
  <si>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</si>
  <si>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</si>
  <si>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</si>
  <si>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</si>
  <si>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</si>
  <si>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</si>
  <si>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</si>
  <si>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</si>
  <si>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</si>
  <si>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</si>
  <si>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</si>
  <si>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</si>
  <si>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</si>
  <si>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</si>
  <si>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</si>
  <si>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</si>
  <si>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</si>
  <si>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</si>
  <si>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</si>
  <si>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</si>
  <si>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</si>
  <si>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</si>
  <si>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</si>
  <si>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</si>
  <si>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</si>
  <si>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</si>
  <si>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</si>
  <si>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</si>
  <si>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</si>
  <si>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</si>
  <si>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</si>
  <si>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</si>
  <si>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</si>
  <si>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</si>
  <si>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</si>
  <si>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</si>
  <si>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</si>
  <si>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</si>
  <si>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</si>
  <si>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</si>
  <si>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</si>
  <si>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</si>
  <si>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</si>
  <si>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</si>
  <si>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</si>
  <si>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</si>
  <si>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</si>
  <si>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</si>
  <si>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</si>
  <si>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</si>
  <si>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</si>
  <si>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</si>
  <si>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</si>
  <si>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</si>
  <si>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</si>
  <si>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</si>
  <si>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</si>
  <si>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</si>
  <si>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</si>
  <si>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</si>
  <si>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</si>
  <si>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</si>
  <si>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</si>
  <si>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</si>
  <si>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</si>
  <si>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</si>
  <si>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</si>
  <si>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</si>
  <si>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</si>
  <si>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</si>
  <si>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</si>
  <si>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</si>
  <si>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</si>
  <si>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</si>
  <si>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</si>
  <si>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</si>
  <si>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</si>
  <si>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</si>
  <si>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</si>
  <si>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</si>
  <si>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</si>
  <si>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</si>
  <si>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</si>
  <si>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</si>
  <si>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</si>
  <si>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</si>
  <si>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</si>
  <si>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</si>
  <si>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</si>
  <si>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</si>
  <si>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</si>
  <si>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</si>
  <si>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</si>
  <si>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</si>
  <si>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</si>
  <si>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</si>
  <si>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</si>
  <si>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</si>
  <si>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</si>
  <si>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</si>
  <si>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</si>
  <si>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</si>
  <si>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</si>
  <si>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</si>
  <si>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</si>
  <si>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</si>
  <si>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</si>
  <si>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</si>
  <si>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</si>
  <si>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</si>
  <si>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</si>
  <si>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</si>
  <si>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</si>
  <si>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</si>
  <si>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</si>
  <si>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</si>
  <si>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</si>
  <si>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</si>
  <si>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</si>
  <si>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</si>
  <si>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</si>
  <si>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</si>
  <si>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</si>
  <si>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</si>
  <si>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</si>
  <si>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</si>
  <si>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</si>
  <si>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</si>
  <si>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</si>
  <si>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</si>
  <si>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</si>
  <si>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</si>
  <si>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</si>
  <si>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</si>
  <si>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</si>
  <si>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</si>
  <si>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</si>
  <si>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</si>
  <si>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</si>
  <si>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</si>
  <si>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</si>
  <si>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</si>
  <si>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</si>
  <si>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</si>
  <si>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</si>
  <si>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</si>
  <si>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</si>
  <si>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</si>
  <si>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</si>
  <si>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</si>
  <si>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</si>
  <si>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</si>
  <si>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</si>
  <si>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</si>
  <si>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</si>
  <si>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</si>
  <si>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</si>
  <si>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</si>
  <si>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</si>
  <si>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</si>
  <si>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</si>
  <si>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</si>
  <si>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</si>
  <si>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</si>
  <si>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</si>
  <si>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</si>
  <si>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</si>
  <si>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</si>
  <si>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</si>
  <si>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</si>
  <si>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</si>
  <si>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</si>
  <si>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</si>
  <si>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</si>
  <si>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</si>
  <si>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</si>
  <si>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</si>
  <si>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</si>
  <si>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</si>
  <si>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</si>
  <si>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</si>
  <si>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</si>
  <si>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</si>
  <si>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</si>
  <si>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</si>
  <si>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</si>
  <si>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</si>
  <si>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</si>
  <si>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</si>
  <si>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</si>
  <si>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</si>
  <si>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</si>
  <si>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</si>
  <si>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</si>
  <si>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</si>
  <si>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</si>
  <si>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</si>
  <si>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</si>
  <si>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</si>
  <si>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</si>
  <si>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</si>
  <si>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</si>
  <si>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</si>
  <si>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</si>
  <si>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</si>
  <si>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</si>
  <si>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</si>
  <si>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</si>
  <si>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</si>
  <si>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</si>
  <si>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</si>
  <si>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</si>
  <si>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</si>
  <si>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</si>
  <si>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</si>
  <si>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</si>
  <si>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</si>
  <si>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</si>
  <si>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</si>
  <si>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</si>
  <si>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</si>
  <si>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</si>
  <si>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</si>
  <si>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</si>
  <si>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</si>
  <si>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</si>
  <si>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</si>
  <si>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</si>
  <si>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</si>
  <si>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</si>
  <si>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</si>
  <si>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</si>
  <si>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</si>
  <si>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</si>
  <si>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</si>
  <si>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</si>
  <si>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</si>
  <si>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</si>
  <si>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</si>
  <si>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</si>
  <si>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</si>
  <si>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</si>
  <si>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</si>
  <si>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</si>
  <si>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</si>
  <si>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</si>
  <si>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</si>
  <si>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</si>
  <si>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</si>
  <si>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</si>
  <si>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</si>
  <si>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</si>
  <si>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</si>
  <si>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</si>
  <si>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</si>
  <si>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</si>
  <si>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</si>
  <si>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</si>
  <si>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</si>
  <si>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</si>
  <si>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</si>
  <si>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</si>
  <si>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</si>
  <si>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</si>
  <si>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</si>
  <si>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</si>
  <si>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</si>
  <si>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</si>
  <si>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</si>
  <si>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</si>
  <si>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</si>
  <si>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</si>
  <si>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</si>
  <si>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</si>
  <si>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</si>
  <si>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</si>
  <si>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</si>
  <si>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</si>
  <si>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</si>
  <si>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</si>
  <si>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</si>
  <si>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</si>
  <si>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</si>
  <si>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</si>
  <si>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</si>
  <si>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</si>
  <si>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</si>
  <si>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</si>
  <si>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</si>
  <si>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</si>
  <si>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</si>
  <si>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</si>
  <si>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</si>
  <si>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</si>
  <si>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</si>
  <si>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</si>
  <si>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</si>
  <si>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</si>
  <si>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</si>
  <si>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</si>
  <si>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</si>
  <si>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</si>
  <si>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</si>
  <si>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</si>
  <si>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</si>
  <si>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</si>
  <si>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</si>
  <si>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</si>
  <si>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</si>
  <si>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</si>
  <si>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</si>
  <si>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</si>
  <si>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</si>
  <si>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</si>
  <si>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</si>
  <si>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</si>
  <si>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</si>
  <si>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</si>
  <si>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</si>
  <si>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</si>
  <si>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</si>
  <si>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</si>
  <si>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</si>
  <si>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</si>
  <si>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</si>
  <si>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</si>
  <si>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</si>
  <si>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</si>
  <si>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</si>
  <si>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</si>
  <si>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</si>
  <si>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</si>
  <si>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</si>
  <si>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</si>
  <si>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</si>
  <si>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</si>
  <si>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</si>
  <si>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</si>
  <si>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</si>
  <si>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</si>
  <si>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</si>
  <si>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</si>
  <si>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</si>
  <si>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</si>
  <si>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</si>
  <si>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</si>
  <si>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</si>
  <si>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</si>
  <si>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</si>
  <si>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</si>
  <si>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</si>
  <si>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</si>
  <si>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</si>
  <si>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</si>
  <si>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</si>
  <si>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</si>
  <si>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</si>
  <si>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</si>
  <si>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</si>
  <si>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</si>
  <si>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</si>
  <si>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</si>
  <si>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</si>
  <si>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</si>
  <si>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</si>
  <si>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</si>
  <si>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</si>
  <si>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</si>
  <si>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</si>
  <si>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</si>
  <si>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</si>
  <si>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</si>
  <si>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</si>
  <si>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</si>
  <si>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</si>
  <si>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</si>
  <si>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</si>
  <si>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</si>
  <si>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</si>
  <si>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</si>
  <si>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</si>
  <si>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</si>
  <si>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</si>
  <si>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</si>
  <si>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</si>
  <si>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</si>
  <si>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</si>
  <si>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</si>
  <si>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</si>
  <si>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</si>
  <si>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</si>
  <si>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</si>
  <si>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</si>
  <si>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</si>
  <si>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</si>
  <si>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</si>
  <si>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</si>
  <si>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</si>
  <si>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</si>
  <si>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</si>
  <si>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</si>
  <si>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</si>
  <si>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</si>
  <si>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</si>
  <si>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</si>
  <si>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</si>
  <si>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</si>
  <si>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</si>
  <si>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</si>
  <si>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</si>
  <si>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</si>
  <si>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</si>
  <si>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</si>
  <si>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</si>
  <si>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</si>
  <si>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</si>
  <si>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</si>
  <si>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</si>
  <si>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</si>
  <si>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</si>
  <si>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</si>
  <si>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</si>
  <si>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</si>
  <si>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</si>
  <si>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</si>
  <si>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</si>
  <si>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</si>
  <si>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</si>
  <si>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</si>
  <si>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</si>
  <si>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</si>
  <si>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</si>
  <si>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</si>
  <si>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</si>
  <si>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</si>
  <si>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</si>
  <si>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</si>
  <si>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</si>
  <si>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</si>
  <si>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</si>
  <si>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</si>
  <si>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</si>
  <si>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</si>
  <si>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</si>
  <si>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</si>
  <si>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</si>
  <si>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</si>
  <si>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</si>
  <si>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</si>
  <si>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</si>
  <si>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</si>
  <si>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</si>
  <si>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</si>
  <si>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</si>
  <si>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</si>
  <si>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</si>
  <si>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</si>
  <si>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</si>
  <si>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</si>
  <si>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</si>
  <si>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</si>
  <si>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</si>
  <si>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</si>
  <si>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</si>
  <si>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</si>
  <si>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</si>
  <si>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</si>
  <si>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</si>
  <si>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</si>
  <si>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</si>
  <si>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</si>
  <si>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</si>
  <si>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</si>
  <si>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</si>
  <si>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</si>
  <si>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</si>
  <si>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</si>
  <si>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</si>
  <si>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</si>
  <si>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</si>
  <si>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</si>
  <si>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</si>
  <si>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</si>
  <si>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</si>
  <si>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</si>
  <si>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</si>
  <si>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</si>
  <si>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</si>
  <si>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</si>
  <si>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</si>
  <si>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</si>
  <si>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</si>
  <si>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</si>
  <si>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</si>
  <si>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</si>
  <si>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</si>
  <si>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</si>
  <si>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</si>
  <si>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</si>
  <si>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</si>
  <si>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</si>
  <si>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</si>
  <si>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</si>
  <si>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</si>
  <si>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</si>
  <si>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</si>
  <si>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</si>
  <si>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</si>
  <si>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</si>
  <si>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</si>
  <si>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</si>
  <si>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</si>
  <si>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</si>
  <si>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</si>
  <si>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</si>
  <si>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</si>
  <si>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</si>
  <si>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</si>
  <si>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</si>
  <si>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</si>
  <si>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</si>
  <si>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</si>
  <si>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</si>
  <si>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</si>
  <si>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</si>
  <si>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</si>
  <si>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</si>
  <si>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</si>
  <si>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</si>
  <si>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</si>
  <si>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</si>
  <si>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</si>
  <si>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</si>
  <si>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</si>
  <si>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</si>
  <si>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</si>
  <si>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</si>
  <si>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</si>
  <si>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</si>
  <si>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</si>
  <si>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</si>
  <si>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</si>
  <si>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</si>
  <si>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</si>
  <si>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</si>
  <si>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</si>
  <si>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</si>
  <si>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</si>
  <si>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</si>
  <si>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</si>
  <si>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</si>
  <si>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</si>
  <si>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</si>
  <si>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</si>
  <si>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</si>
  <si>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</si>
  <si>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</si>
  <si>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</si>
  <si>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</si>
  <si>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</si>
  <si>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</si>
  <si>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</si>
  <si>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</si>
  <si>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</si>
  <si>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</si>
  <si>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</si>
  <si>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</si>
  <si>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</si>
  <si>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</si>
  <si>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</si>
  <si>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</si>
  <si>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</si>
  <si>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</si>
  <si>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</si>
  <si>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</si>
  <si>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</si>
  <si>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</si>
  <si>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</si>
  <si>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</si>
  <si>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</si>
  <si>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</si>
  <si>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</si>
  <si>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</si>
  <si>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</si>
  <si>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</si>
  <si>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</si>
  <si>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</si>
  <si>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</si>
  <si>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</si>
  <si>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</si>
  <si>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</si>
  <si>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</si>
  <si>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</si>
  <si>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</si>
  <si>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</si>
  <si>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</si>
  <si>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</si>
  <si>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</si>
  <si>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</si>
  <si>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</si>
  <si>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</si>
  <si>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</si>
  <si>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</si>
  <si>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</si>
  <si>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</si>
  <si>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</si>
  <si>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</si>
  <si>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</si>
  <si>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</si>
  <si>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</si>
  <si>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</si>
  <si>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</si>
  <si>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</si>
  <si>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</si>
  <si>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</si>
  <si>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</si>
  <si>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</si>
  <si>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</si>
  <si>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</si>
  <si>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</si>
  <si>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</si>
  <si>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</si>
  <si>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</si>
  <si>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</si>
  <si>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</si>
  <si>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</si>
  <si>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</si>
  <si>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</si>
  <si>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</si>
  <si>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</si>
  <si>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</si>
  <si>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</si>
  <si>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</si>
  <si>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</si>
  <si>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</si>
  <si>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</si>
  <si>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</si>
  <si>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</si>
  <si>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</si>
  <si>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</si>
  <si>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</si>
  <si>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</si>
  <si>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</si>
  <si>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</si>
  <si>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</si>
  <si>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</si>
  <si>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</si>
  <si>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</si>
  <si>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</si>
  <si>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</si>
  <si>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</si>
  <si>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</si>
  <si>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</si>
  <si>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</si>
  <si>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</si>
  <si>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</si>
  <si>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</si>
  <si>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</si>
  <si>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</si>
  <si>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</si>
  <si>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</si>
  <si>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</si>
  <si>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</si>
  <si>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</si>
  <si>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</si>
  <si>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</si>
  <si>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</si>
  <si>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</si>
  <si>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</si>
  <si>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</si>
  <si>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</si>
  <si>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</si>
  <si>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</si>
  <si>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</si>
  <si>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</si>
  <si>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</si>
  <si>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</si>
  <si>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</si>
  <si>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</si>
  <si>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</si>
  <si>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</si>
  <si>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</si>
  <si>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</si>
  <si>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</si>
  <si>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</si>
  <si>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</si>
  <si>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</si>
  <si>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</si>
  <si>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</si>
  <si>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</si>
  <si>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</si>
  <si>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</si>
  <si>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</si>
  <si>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</si>
  <si>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</si>
  <si>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</si>
  <si>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</si>
  <si>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</si>
  <si>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</si>
  <si>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</si>
  <si>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</si>
  <si>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</si>
  <si>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</si>
  <si>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</si>
  <si>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</si>
  <si>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</si>
  <si>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</si>
  <si>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</si>
  <si>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</si>
  <si>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</si>
  <si>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</si>
  <si>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</si>
  <si>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</si>
  <si>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</si>
  <si>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</si>
  <si>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</si>
  <si>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</si>
  <si>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</si>
  <si>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</si>
  <si>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</si>
  <si>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</si>
  <si>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</si>
  <si>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</si>
  <si>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</si>
  <si>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</si>
  <si>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</si>
  <si>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</si>
  <si>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</si>
  <si>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</si>
  <si>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</si>
  <si>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</si>
  <si>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</si>
  <si>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</si>
  <si>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</si>
  <si>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</si>
  <si>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</si>
  <si>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</si>
  <si>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</si>
  <si>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</si>
  <si>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</si>
  <si>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</si>
  <si>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</si>
  <si>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</si>
  <si>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</si>
  <si>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</si>
  <si>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</si>
  <si>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</si>
  <si>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</si>
  <si>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</si>
  <si>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</si>
  <si>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</si>
  <si>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</si>
  <si>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</si>
  <si>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</si>
  <si>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</si>
  <si>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</si>
  <si>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</si>
  <si>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</si>
  <si>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</si>
  <si>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</si>
  <si>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</si>
  <si>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</si>
  <si>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</si>
  <si>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</si>
  <si>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</si>
  <si>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</si>
  <si>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</si>
  <si>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</si>
  <si>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</si>
  <si>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</si>
  <si>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</si>
  <si>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</si>
  <si>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</si>
  <si>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</si>
  <si>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</si>
  <si>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</si>
  <si>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</si>
  <si>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</si>
  <si>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</si>
  <si>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</si>
  <si>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</si>
  <si>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</si>
  <si>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</si>
  <si>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</si>
  <si>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</si>
  <si>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</si>
  <si>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</si>
  <si>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</si>
  <si>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</si>
  <si>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</si>
  <si>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</si>
  <si>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</si>
  <si>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</si>
  <si>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</si>
  <si>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</si>
  <si>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</si>
  <si>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</si>
  <si>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</si>
  <si>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</si>
  <si>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</si>
  <si>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</si>
  <si>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</si>
  <si>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</si>
  <si>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</si>
  <si>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</si>
  <si>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</si>
  <si>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</si>
  <si>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</si>
  <si>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</si>
  <si>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</si>
  <si>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</si>
  <si>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</si>
  <si>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</si>
  <si>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</si>
  <si>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</si>
  <si>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</si>
  <si>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</si>
  <si>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</si>
  <si>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</si>
  <si>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</si>
  <si>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</si>
  <si>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</si>
  <si>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</si>
  <si>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</si>
  <si>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</si>
  <si>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</si>
  <si>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</si>
  <si>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</si>
  <si>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</si>
  <si>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</si>
  <si>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</si>
  <si>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</si>
  <si>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</si>
  <si>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</si>
  <si>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</si>
  <si>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</si>
  <si>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</si>
  <si>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</si>
  <si>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</si>
  <si>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</si>
  <si>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</si>
  <si>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</si>
  <si>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</si>
  <si>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</si>
  <si>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</si>
  <si>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</si>
  <si>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</si>
  <si>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</si>
  <si>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</si>
  <si>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</si>
  <si>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</si>
  <si>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</si>
  <si>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</si>
  <si>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</si>
  <si>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</si>
  <si>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</si>
  <si>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</si>
  <si>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</si>
  <si>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</si>
  <si>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</si>
  <si>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</si>
  <si>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</si>
  <si>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</si>
  <si>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</si>
  <si>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</si>
  <si>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</si>
  <si>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</si>
  <si>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</si>
  <si>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</si>
  <si>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</si>
  <si>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</si>
  <si>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</si>
  <si>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</si>
  <si>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</si>
  <si>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</si>
  <si>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</si>
  <si>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</si>
  <si>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</si>
  <si>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</si>
  <si>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</si>
  <si>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</si>
  <si>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</si>
  <si>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</si>
  <si>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</si>
  <si>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</si>
  <si>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</si>
  <si>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</si>
  <si>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</si>
  <si>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</si>
  <si>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</si>
  <si>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</si>
  <si>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</si>
  <si>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</si>
  <si>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</si>
  <si>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</si>
  <si>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</si>
  <si>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</si>
  <si>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</si>
  <si>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</si>
  <si>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</si>
  <si>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</si>
  <si>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</si>
  <si>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</si>
  <si>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</si>
  <si>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</si>
  <si>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</si>
  <si>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</si>
  <si>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</si>
  <si>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</si>
  <si>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</si>
  <si>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</si>
  <si>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</si>
  <si>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</si>
  <si>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</si>
  <si>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</si>
  <si>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</si>
  <si>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</si>
  <si>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</si>
  <si>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</si>
  <si>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</si>
  <si>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</si>
  <si>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</si>
  <si>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</si>
  <si>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</si>
  <si>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</si>
  <si>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</si>
  <si>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</si>
  <si>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</si>
  <si>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</si>
  <si>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</si>
  <si>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</si>
  <si>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</si>
  <si>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</si>
  <si>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</si>
  <si>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</si>
  <si>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</si>
  <si>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</si>
  <si>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</si>
  <si>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</si>
  <si>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</si>
  <si>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</si>
  <si>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</si>
  <si>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</si>
  <si>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</si>
  <si>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</si>
  <si>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</si>
  <si>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</si>
  <si>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</si>
  <si>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</si>
  <si>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</si>
  <si>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</si>
  <si>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</si>
  <si>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</si>
  <si>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</si>
  <si>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</si>
  <si>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</si>
  <si>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</si>
  <si>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</si>
  <si>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</si>
  <si>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</si>
  <si>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</si>
  <si>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</si>
  <si>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</si>
  <si>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</si>
  <si>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</si>
  <si>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</si>
  <si>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</si>
  <si>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</si>
  <si>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</si>
  <si>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</si>
  <si>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</si>
  <si>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</si>
  <si>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</si>
  <si>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</si>
  <si>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</si>
  <si>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</si>
  <si>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</si>
  <si>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</si>
  <si>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</si>
  <si>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</si>
  <si>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</si>
  <si>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</si>
  <si>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</si>
  <si>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</si>
  <si>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</si>
  <si>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</si>
  <si>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</si>
  <si>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</si>
  <si>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</si>
  <si>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</si>
  <si>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</si>
  <si>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</si>
  <si>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</si>
  <si>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</si>
  <si>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</si>
  <si>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</si>
  <si>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</si>
  <si>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</si>
  <si>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</si>
  <si>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</si>
  <si>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</si>
  <si>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</si>
  <si>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</si>
  <si>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</si>
  <si>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</si>
  <si>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</si>
  <si>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</si>
  <si>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</si>
  <si>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</si>
  <si>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</si>
  <si>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</si>
  <si>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</si>
  <si>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</si>
  <si>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</si>
  <si>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</si>
  <si>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</si>
  <si>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</si>
  <si>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</si>
  <si>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</si>
  <si>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</si>
  <si>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</si>
  <si>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</si>
  <si>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</si>
  <si>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</si>
  <si>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</si>
  <si>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</si>
  <si>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</si>
  <si>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</si>
  <si>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</si>
  <si>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</si>
  <si>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</si>
  <si>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</si>
  <si>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</si>
  <si>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</si>
  <si>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</si>
  <si>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</si>
  <si>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</si>
  <si>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</si>
  <si>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</si>
  <si>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</si>
  <si>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</si>
  <si>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</si>
  <si>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</si>
  <si>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</si>
  <si>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</si>
  <si>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</si>
  <si>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</si>
  <si>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</si>
  <si>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</si>
  <si>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</si>
  <si>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</si>
  <si>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</si>
  <si>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</si>
  <si>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</si>
  <si>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</si>
  <si>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</si>
  <si>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</si>
  <si>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</si>
  <si>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</si>
  <si>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</si>
  <si>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</si>
  <si>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</si>
  <si>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</si>
  <si>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</si>
  <si>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</si>
  <si>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</si>
  <si>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</si>
  <si>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</si>
  <si>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</si>
  <si>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</si>
  <si>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</si>
  <si>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</si>
  <si>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</si>
  <si>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</si>
  <si>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</si>
  <si>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</si>
  <si>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</si>
  <si>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</si>
  <si>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</si>
  <si>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</si>
  <si>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</si>
  <si>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</si>
  <si>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</si>
  <si>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</si>
  <si>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</si>
  <si>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</si>
  <si>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</si>
  <si>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</si>
  <si>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</si>
  <si>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</si>
  <si>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</si>
  <si>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</si>
  <si>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</si>
  <si>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</si>
  <si>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</si>
  <si>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</si>
  <si>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</si>
  <si>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</si>
  <si>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</si>
  <si>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</si>
  <si>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</si>
  <si>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</si>
  <si>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</si>
  <si>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</si>
  <si>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</si>
  <si>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</si>
  <si>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</si>
  <si>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</si>
  <si>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</si>
  <si>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</si>
  <si>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</si>
  <si>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</si>
  <si>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</si>
  <si>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</si>
  <si>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</si>
  <si>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</si>
  <si>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</si>
  <si>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</si>
  <si>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</si>
  <si>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</si>
  <si>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</si>
  <si>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</si>
  <si>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</si>
  <si>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</si>
  <si>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</si>
  <si>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</si>
  <si>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</si>
  <si>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</si>
  <si>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</si>
  <si>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</si>
  <si>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</si>
  <si>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</si>
  <si>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</si>
  <si>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</si>
  <si>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</si>
  <si>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</si>
  <si>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</si>
  <si>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</si>
  <si>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</si>
  <si>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</si>
  <si>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</si>
  <si>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</si>
  <si>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</si>
  <si>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</si>
  <si>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</si>
  <si>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</si>
  <si>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</si>
  <si>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</si>
  <si>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</si>
  <si>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</si>
  <si>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</si>
  <si>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</si>
  <si>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</si>
  <si>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</si>
  <si>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</si>
  <si>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</si>
  <si>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</si>
  <si>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</si>
  <si>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</si>
  <si>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</si>
  <si>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</si>
  <si>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</si>
  <si>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</si>
  <si>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</si>
  <si>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</si>
  <si>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</si>
  <si>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</si>
  <si>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</si>
  <si>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</si>
  <si>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</si>
  <si>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</si>
  <si>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</si>
  <si>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</si>
  <si>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</si>
  <si>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</si>
  <si>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</si>
  <si>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</si>
  <si>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</si>
  <si>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</si>
  <si>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</si>
  <si>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</si>
  <si>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</si>
  <si>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</si>
  <si>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</si>
  <si>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</si>
  <si>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</si>
  <si>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</si>
  <si>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</si>
  <si>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</si>
  <si>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</si>
  <si>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</si>
  <si>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</si>
  <si>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</si>
  <si>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</si>
  <si>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</si>
  <si>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</si>
  <si>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</si>
  <si>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</si>
  <si>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</si>
  <si>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</si>
  <si>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</si>
  <si>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</si>
  <si>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</si>
  <si>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</si>
  <si>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</si>
  <si>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</si>
  <si>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</si>
  <si>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</si>
  <si>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</si>
  <si>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</si>
  <si>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</si>
  <si>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</si>
  <si>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</si>
  <si>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</si>
  <si>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</si>
  <si>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</si>
  <si>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</si>
  <si>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</si>
  <si>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</si>
  <si>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</si>
  <si>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</si>
  <si>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</si>
  <si>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</si>
  <si>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</si>
  <si>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</si>
  <si>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</si>
  <si>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</si>
  <si>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</si>
  <si>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</si>
  <si>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</si>
  <si>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</si>
  <si>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</si>
  <si>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</si>
  <si>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</si>
  <si>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</si>
  <si>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</si>
  <si>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</si>
  <si>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</si>
  <si>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</si>
  <si>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</si>
  <si>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</si>
  <si>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</si>
  <si>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</si>
  <si>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</si>
  <si>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</si>
  <si>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</si>
  <si>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</si>
  <si>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</si>
  <si>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</si>
  <si>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</si>
  <si>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</si>
  <si>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</si>
  <si>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</si>
  <si>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</si>
  <si>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</si>
  <si>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</si>
  <si>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</si>
  <si>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</si>
  <si>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</si>
  <si>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</si>
  <si>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</si>
  <si>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</si>
  <si>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</si>
  <si>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</si>
  <si>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</si>
  <si>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</si>
  <si>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</si>
  <si>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</si>
  <si>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</si>
  <si>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</si>
  <si>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</si>
  <si>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</si>
  <si>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</si>
  <si>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</si>
  <si>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</si>
  <si>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</si>
  <si>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</si>
  <si>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</si>
  <si>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</si>
  <si>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</si>
  <si>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</si>
  <si>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</si>
  <si>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</si>
  <si>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</si>
  <si>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</si>
  <si>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</si>
  <si>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</si>
  <si>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</si>
  <si>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</si>
  <si>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</si>
  <si>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</si>
  <si>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</si>
  <si>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</si>
  <si>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</si>
  <si>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</si>
  <si>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</si>
  <si>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</si>
  <si>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</si>
  <si>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</si>
  <si>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</si>
  <si>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</si>
  <si>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</si>
  <si>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</si>
  <si>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</si>
  <si>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</si>
  <si>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</si>
  <si>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</si>
  <si>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</si>
  <si>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</si>
  <si>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</si>
  <si>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</si>
  <si>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</si>
  <si>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</si>
  <si>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</si>
  <si>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</si>
  <si>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</si>
  <si>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</si>
  <si>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</si>
  <si>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</si>
  <si>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</si>
  <si>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</si>
  <si>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</si>
  <si>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</si>
  <si>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</si>
  <si>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</si>
  <si>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</si>
  <si>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</si>
  <si>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</si>
  <si>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</si>
  <si>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</si>
  <si>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</si>
  <si>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</si>
  <si>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</si>
  <si>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</si>
  <si>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</si>
  <si>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</si>
  <si>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</si>
  <si>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</si>
  <si>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</si>
  <si>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</si>
  <si>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</si>
  <si>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</si>
  <si>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</si>
  <si>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</si>
  <si>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</si>
  <si>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</si>
  <si>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</si>
  <si>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</si>
  <si>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</si>
  <si>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</si>
  <si>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</si>
  <si>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</si>
  <si>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</si>
  <si>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</si>
  <si>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</si>
  <si>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</si>
  <si>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</si>
  <si>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</si>
  <si>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</si>
  <si>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</si>
  <si>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</si>
  <si>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</si>
  <si>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</si>
  <si>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</si>
  <si>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</si>
  <si>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</si>
  <si>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</si>
  <si>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</si>
  <si>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</si>
  <si>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</si>
  <si>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</si>
  <si>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</si>
  <si>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</si>
  <si>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</si>
  <si>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</si>
  <si>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</si>
  <si>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</si>
  <si>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</si>
  <si>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</si>
  <si>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</si>
  <si>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</si>
  <si>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</si>
  <si>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</si>
  <si>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</si>
  <si>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</si>
  <si>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</si>
  <si>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</si>
  <si>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</si>
  <si>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</si>
  <si>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</si>
  <si>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</si>
  <si>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</si>
  <si>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</si>
  <si>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</si>
  <si>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</si>
  <si>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</si>
  <si>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</si>
  <si>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</si>
  <si>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</si>
  <si>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</si>
  <si>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</si>
  <si>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</si>
  <si>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</si>
  <si>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</si>
  <si>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</si>
  <si>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</si>
  <si>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</si>
  <si>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</si>
  <si>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</si>
  <si>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</si>
  <si>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</si>
  <si>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</si>
  <si>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</si>
  <si>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</si>
  <si>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</si>
  <si>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</si>
  <si>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</si>
  <si>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</si>
  <si>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</si>
  <si>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</si>
  <si>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</si>
  <si>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</si>
  <si>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</si>
  <si>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</si>
  <si>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</si>
  <si>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</si>
  <si>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</si>
  <si>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</si>
  <si>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</si>
  <si>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</si>
  <si>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</si>
  <si>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</si>
  <si>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</si>
  <si>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</si>
  <si>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</si>
  <si>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</si>
  <si>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</si>
  <si>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</si>
  <si>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</si>
  <si>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</si>
  <si>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</si>
  <si>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</si>
  <si>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</si>
  <si>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</si>
  <si>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</si>
  <si>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</si>
  <si>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</si>
  <si>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</si>
  <si>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</si>
  <si>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</si>
  <si>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</si>
  <si>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</si>
  <si>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</si>
  <si>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</si>
  <si>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</si>
  <si>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</si>
  <si>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</si>
  <si>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</si>
  <si>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</si>
  <si>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</si>
  <si>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</si>
  <si>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</si>
  <si>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</si>
  <si>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</si>
  <si>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</si>
  <si>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</si>
  <si>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</si>
  <si>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</si>
  <si>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</si>
  <si>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</si>
  <si>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</si>
  <si>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</si>
  <si>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</si>
  <si>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</si>
  <si>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</si>
  <si>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</si>
  <si>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</si>
  <si>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</si>
  <si>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</si>
  <si>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</si>
  <si>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</si>
  <si>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</si>
  <si>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</si>
  <si>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</si>
  <si>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</si>
  <si>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</si>
  <si>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</si>
  <si>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</si>
  <si>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</si>
  <si>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</si>
  <si>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</si>
  <si>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</si>
  <si>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</si>
  <si>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</si>
  <si>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</si>
  <si>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</si>
  <si>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</si>
  <si>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</si>
  <si>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</si>
  <si>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</si>
  <si>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</si>
  <si>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</si>
  <si>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</si>
  <si>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</si>
  <si>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</si>
  <si>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</si>
  <si>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</si>
  <si>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</si>
  <si>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</si>
  <si>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</si>
  <si>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</si>
  <si>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</si>
  <si>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</si>
  <si>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</si>
  <si>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</si>
  <si>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</si>
  <si>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</si>
  <si>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</si>
  <si>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</si>
  <si>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</si>
  <si>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</si>
  <si>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</si>
  <si>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</si>
  <si>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</si>
  <si>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</si>
  <si>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</si>
  <si>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</si>
  <si>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</si>
  <si>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</si>
  <si>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</si>
  <si>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</si>
  <si>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</si>
  <si>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</si>
  <si>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</si>
  <si>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</si>
  <si>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</si>
  <si>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</si>
  <si>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</si>
  <si>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</si>
  <si>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</si>
  <si>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</si>
  <si>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</si>
  <si>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</si>
  <si>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</si>
  <si>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</si>
  <si>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</si>
  <si>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</si>
  <si>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</si>
  <si>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</si>
  <si>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</si>
  <si>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</si>
  <si>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</si>
  <si>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</si>
  <si>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</si>
  <si>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</si>
  <si>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</si>
  <si>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</si>
  <si>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</si>
  <si>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</si>
  <si>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</si>
  <si>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</si>
  <si>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</si>
  <si>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</si>
  <si>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</si>
  <si>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</si>
  <si>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</si>
  <si>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</si>
  <si>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</si>
  <si>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</si>
  <si>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</si>
  <si>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</si>
  <si>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</si>
  <si>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</si>
  <si>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</si>
  <si>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</si>
  <si>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</si>
  <si>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</si>
  <si>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</si>
  <si>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</si>
  <si>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</si>
  <si>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</si>
  <si>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</si>
  <si>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</si>
  <si>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</si>
  <si>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</si>
  <si>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</si>
  <si>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</si>
  <si>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</si>
  <si>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</si>
  <si>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</si>
  <si>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</si>
  <si>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</si>
  <si>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</si>
  <si>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</si>
  <si>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</si>
  <si>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</si>
  <si>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</si>
  <si>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</si>
  <si>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</si>
  <si>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</si>
  <si>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</si>
  <si>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</si>
  <si>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</si>
  <si>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</si>
  <si>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</si>
  <si>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</si>
  <si>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</si>
  <si>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</si>
  <si>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</si>
  <si>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</si>
  <si>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</si>
  <si>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</si>
  <si>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</si>
  <si>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</si>
  <si>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</si>
  <si>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</si>
  <si>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</si>
  <si>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</si>
  <si>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</si>
  <si>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</si>
  <si>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</si>
  <si>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</si>
  <si>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</si>
  <si>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</si>
  <si>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</si>
  <si>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</si>
  <si>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</si>
  <si>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</si>
  <si>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</si>
  <si>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</si>
  <si>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</si>
  <si>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</si>
  <si>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</si>
  <si>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</si>
  <si>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</si>
  <si>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</si>
  <si>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</si>
  <si>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</si>
  <si>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</si>
  <si>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</si>
  <si>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</si>
  <si>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</si>
  <si>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</si>
  <si>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</si>
  <si>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</si>
  <si>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</si>
  <si>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</si>
  <si>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</si>
  <si>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</si>
  <si>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</si>
  <si>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</si>
  <si>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</si>
  <si>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</si>
  <si>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</si>
  <si>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</si>
  <si>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</si>
  <si>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</si>
  <si>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</si>
  <si>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</si>
  <si>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</si>
  <si>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</si>
  <si>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</si>
  <si>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</si>
  <si>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</si>
  <si>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</si>
  <si>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</si>
  <si>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</si>
  <si>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</si>
  <si>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</si>
  <si>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</si>
  <si>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</si>
  <si>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</si>
  <si>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</si>
  <si>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</si>
  <si>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</si>
  <si>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</si>
  <si>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</si>
  <si>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</si>
  <si>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</si>
  <si>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</si>
  <si>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</si>
  <si>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</si>
  <si>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</si>
  <si>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</si>
  <si>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</si>
  <si>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</si>
  <si>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</si>
  <si>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</si>
  <si>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</si>
  <si>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</si>
  <si>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</si>
  <si>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</si>
  <si>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</si>
  <si>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</si>
  <si>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</si>
  <si>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</si>
  <si>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</si>
  <si>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</si>
  <si>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</si>
  <si>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</si>
  <si>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</si>
  <si>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</si>
  <si>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</si>
  <si>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</si>
  <si>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</si>
  <si>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</si>
  <si>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</si>
  <si>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</si>
  <si>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</si>
  <si>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</si>
  <si>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</si>
  <si>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</si>
  <si>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</si>
  <si>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</si>
  <si>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</si>
  <si>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</si>
  <si>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</si>
  <si>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</si>
  <si>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</si>
  <si>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</si>
  <si>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</si>
  <si>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</si>
  <si>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</si>
  <si>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</si>
  <si>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</si>
  <si>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</si>
  <si>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</si>
  <si>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</si>
  <si>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</si>
  <si>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</si>
  <si>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</si>
  <si>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</si>
  <si>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</si>
  <si>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</si>
  <si>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</si>
  <si>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</si>
  <si>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</si>
  <si>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</si>
  <si>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</si>
  <si>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</si>
  <si>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</si>
  <si>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</si>
  <si>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</si>
  <si>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</si>
  <si>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</si>
  <si>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</si>
  <si>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</si>
  <si>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</si>
  <si>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</si>
  <si>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</si>
  <si>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</si>
  <si>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</si>
  <si>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</si>
  <si>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</si>
  <si>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</si>
  <si>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</si>
  <si>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</si>
  <si>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</si>
  <si>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</si>
  <si>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</si>
  <si>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</si>
  <si>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</si>
  <si>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</si>
  <si>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</si>
  <si>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</si>
  <si>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</si>
  <si>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</si>
  <si>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</si>
  <si>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</si>
  <si>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</si>
  <si>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</si>
  <si>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</si>
  <si>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</si>
  <si>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</si>
  <si>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</si>
  <si>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</si>
  <si>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</si>
  <si>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</si>
  <si>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</si>
  <si>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</si>
  <si>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</si>
  <si>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</si>
  <si>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</si>
  <si>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</si>
  <si>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</si>
  <si>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</si>
  <si>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</si>
  <si>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</si>
  <si>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</si>
  <si>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</si>
  <si>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</si>
  <si>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</si>
  <si>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</si>
  <si>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</si>
  <si>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</si>
  <si>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</si>
  <si>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</si>
  <si>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</si>
  <si>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</si>
  <si>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</si>
  <si>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</si>
  <si>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</si>
  <si>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</si>
  <si>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</si>
  <si>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</si>
  <si>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</si>
  <si>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</si>
  <si>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</si>
  <si>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</si>
  <si>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</si>
  <si>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</si>
  <si>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</si>
  <si>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</si>
  <si>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</si>
  <si>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</si>
  <si>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</si>
  <si>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</si>
  <si>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</si>
  <si>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</si>
  <si>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</si>
  <si>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</si>
  <si>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</si>
  <si>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</si>
  <si>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</si>
  <si>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</si>
  <si>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</si>
  <si>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</si>
  <si>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</si>
  <si>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</si>
  <si>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</si>
  <si>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</si>
  <si>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</si>
  <si>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</si>
  <si>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</si>
  <si>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</si>
  <si>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</si>
  <si>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</si>
  <si>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</si>
  <si>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</si>
  <si>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</si>
  <si>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</si>
  <si>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</si>
  <si>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</si>
  <si>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</si>
  <si>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</si>
  <si>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</si>
  <si>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</si>
  <si>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</si>
  <si>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</si>
  <si>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</si>
  <si>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</si>
  <si>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</si>
  <si>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</si>
  <si>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</si>
  <si>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</si>
  <si>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</si>
  <si>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</si>
  <si>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</si>
  <si>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</si>
  <si>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</si>
  <si>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</si>
  <si>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</si>
  <si>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</si>
  <si>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</si>
  <si>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</si>
  <si>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</si>
  <si>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</si>
  <si>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</si>
  <si>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</si>
  <si>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</si>
  <si>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</si>
  <si>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</si>
  <si>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</si>
  <si>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</si>
  <si>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</si>
  <si>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</si>
  <si>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</si>
  <si>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</si>
  <si>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</si>
  <si>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</si>
  <si>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</si>
  <si>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</si>
  <si>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</si>
  <si>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</si>
  <si>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</si>
  <si>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</si>
  <si>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</si>
  <si>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</si>
  <si>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</si>
  <si>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</si>
  <si>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</si>
  <si>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</si>
  <si>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</si>
  <si>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</si>
  <si>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</si>
  <si>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</si>
  <si>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</si>
  <si>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</si>
  <si>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</si>
  <si>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</si>
  <si>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</si>
  <si>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</si>
  <si>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</si>
  <si>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</si>
  <si>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</si>
  <si>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</si>
  <si>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</si>
  <si>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</si>
  <si>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</si>
  <si>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</si>
  <si>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</si>
  <si>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</si>
  <si>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</si>
  <si>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</si>
  <si>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</si>
  <si>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</si>
  <si>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</si>
  <si>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</si>
  <si>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</si>
  <si>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</si>
  <si>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</si>
  <si>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</si>
  <si>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</si>
  <si>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</si>
  <si>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</si>
  <si>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</si>
  <si>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</si>
  <si>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</si>
  <si>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</si>
  <si>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</si>
  <si>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</si>
  <si>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</si>
  <si>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</si>
  <si>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</si>
  <si>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</si>
  <si>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</si>
  <si>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</si>
  <si>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</si>
  <si>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</si>
  <si>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</si>
  <si>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</si>
  <si>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</si>
  <si>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</si>
  <si>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</si>
  <si>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</si>
  <si>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</si>
  <si>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</si>
  <si>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</si>
  <si>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</si>
  <si>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</si>
  <si>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</si>
  <si>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</si>
  <si>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</si>
  <si>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</si>
  <si>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</si>
  <si>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</si>
  <si>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</si>
  <si>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</si>
  <si>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</si>
  <si>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</si>
  <si>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</si>
  <si>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</si>
  <si>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</si>
  <si>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</si>
  <si>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</si>
  <si>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</si>
  <si>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</si>
  <si>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</si>
  <si>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</si>
  <si>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</si>
  <si>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</si>
  <si>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</si>
  <si>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</si>
  <si>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</si>
  <si>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</si>
  <si>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</si>
  <si>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</si>
  <si>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</si>
  <si>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</si>
  <si>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</si>
  <si>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</si>
  <si>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</si>
  <si>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</si>
  <si>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</si>
  <si>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</si>
  <si>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</si>
  <si>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</si>
  <si>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</si>
  <si>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</si>
  <si>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</si>
  <si>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</si>
  <si>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</si>
  <si>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</si>
  <si>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</si>
  <si>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</si>
  <si>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</si>
  <si>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</si>
  <si>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</si>
  <si>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</si>
  <si>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</si>
  <si>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</si>
  <si>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</si>
  <si>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</si>
  <si>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</si>
  <si>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</si>
  <si>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</si>
  <si>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</si>
  <si>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</si>
  <si>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</si>
  <si>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</si>
  <si>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</si>
  <si>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</si>
  <si>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</si>
  <si>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</si>
  <si>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</si>
  <si>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</si>
  <si>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</si>
  <si>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</si>
  <si>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</si>
  <si>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</si>
  <si>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</si>
  <si>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</si>
  <si>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</si>
  <si>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</si>
  <si>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</si>
  <si>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</si>
  <si>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</si>
  <si>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</si>
  <si>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</si>
  <si>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</si>
  <si>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</si>
  <si>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</si>
  <si>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</si>
  <si>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</si>
  <si>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</si>
  <si>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</si>
  <si>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</si>
  <si>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</si>
  <si>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</si>
  <si>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</si>
  <si>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</si>
  <si>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</si>
  <si>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</si>
  <si>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</si>
  <si>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</si>
  <si>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</si>
  <si>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</si>
  <si>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</si>
  <si>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</si>
  <si>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</si>
  <si>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</si>
  <si>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</si>
  <si>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</si>
  <si>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</si>
  <si>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</si>
  <si>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</si>
  <si>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</si>
  <si>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</si>
  <si>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</si>
  <si>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</si>
  <si>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</si>
  <si>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</si>
  <si>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</si>
  <si>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</si>
  <si>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</si>
  <si>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</si>
  <si>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</si>
  <si>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</si>
  <si>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</si>
  <si>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</si>
  <si>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</si>
  <si>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</si>
  <si>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</si>
  <si>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</si>
  <si>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</si>
  <si>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</si>
  <si>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</si>
  <si>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</si>
  <si>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</si>
  <si>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</si>
  <si>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</si>
  <si>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</si>
  <si>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</si>
  <si>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</si>
  <si>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</si>
  <si>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</si>
  <si>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</si>
  <si>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</si>
  <si>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</si>
  <si>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</si>
  <si>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</si>
  <si>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</si>
  <si>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</si>
  <si>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</si>
  <si>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</si>
  <si>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</si>
  <si>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</si>
  <si>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</si>
  <si>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</si>
  <si>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</si>
  <si>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</si>
  <si>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</si>
  <si>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</si>
  <si>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</si>
  <si>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</si>
  <si>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</si>
  <si>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</si>
  <si>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</si>
  <si>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</si>
  <si>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</si>
  <si>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</si>
  <si>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</si>
  <si>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</si>
  <si>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</si>
  <si>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</si>
  <si>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</si>
  <si>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</si>
  <si>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</si>
  <si>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</si>
  <si>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</si>
  <si>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</si>
  <si>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</si>
  <si>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</si>
  <si>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</si>
  <si>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</si>
  <si>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</si>
  <si>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</si>
  <si>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</si>
  <si>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</si>
  <si>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</si>
  <si>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</si>
  <si>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</si>
  <si>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</si>
  <si>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</si>
  <si>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</si>
  <si>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</si>
  <si>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</si>
  <si>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</si>
  <si>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</si>
  <si>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</si>
  <si>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</si>
  <si>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</si>
  <si>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</si>
  <si>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</si>
  <si>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</si>
  <si>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</si>
  <si>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</si>
  <si>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</si>
  <si>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</si>
  <si>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</si>
  <si>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</si>
  <si>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</si>
  <si>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</si>
  <si>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</si>
  <si>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</si>
  <si>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</si>
  <si>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</si>
  <si>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</si>
  <si>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</si>
  <si>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</si>
  <si>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</si>
  <si>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</si>
  <si>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</si>
  <si>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</si>
  <si>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</si>
  <si>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</si>
  <si>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</si>
  <si>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</si>
  <si>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</si>
  <si>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</si>
  <si>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</si>
  <si>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</si>
  <si>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</si>
  <si>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</si>
  <si>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</si>
  <si>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</si>
  <si>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</si>
  <si>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</si>
  <si>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</si>
  <si>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</si>
  <si>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</si>
  <si>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</si>
  <si>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</si>
  <si>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</si>
  <si>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</si>
  <si>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</si>
  <si>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</si>
  <si>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</si>
  <si>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</si>
  <si>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</si>
  <si>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</si>
  <si>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</si>
  <si>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</si>
  <si>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</si>
  <si>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</si>
  <si>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</si>
  <si>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</si>
  <si>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</si>
  <si>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</si>
  <si>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</si>
  <si>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</si>
  <si>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</si>
  <si>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</si>
  <si>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</si>
  <si>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</si>
  <si>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</si>
  <si>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</si>
  <si>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</si>
  <si>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</si>
  <si>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</si>
  <si>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</si>
  <si>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</si>
  <si>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</si>
  <si>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</si>
  <si>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</si>
  <si>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</si>
  <si>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</si>
  <si>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</si>
  <si>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</si>
  <si>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</si>
  <si>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</si>
  <si>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</si>
  <si>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</si>
  <si>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</si>
  <si>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</si>
  <si>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</si>
  <si>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</si>
  <si>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</si>
  <si>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</si>
  <si>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</si>
  <si>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</si>
  <si>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</si>
  <si>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</si>
  <si>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</si>
  <si>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</si>
  <si>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</si>
  <si>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</si>
  <si>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</si>
  <si>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</si>
  <si>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</si>
  <si>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</si>
  <si>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</si>
  <si>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</si>
  <si>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</si>
  <si>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</si>
  <si>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</si>
  <si>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</si>
  <si>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</si>
  <si>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</si>
  <si>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</si>
  <si>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</si>
  <si>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</si>
  <si>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</si>
  <si>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</si>
  <si>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</si>
  <si>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</si>
  <si>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</si>
  <si>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</si>
  <si>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</si>
  <si>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</si>
  <si>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</si>
  <si>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</si>
  <si>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</si>
  <si>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</si>
  <si>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</si>
  <si>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</si>
  <si>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</si>
  <si>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</si>
  <si>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</si>
  <si>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</si>
  <si>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</si>
  <si>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</si>
  <si>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</si>
  <si>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</si>
  <si>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</si>
  <si>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</si>
  <si>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</si>
  <si>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</si>
  <si>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</si>
  <si>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</si>
  <si>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</si>
  <si>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</si>
  <si>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</si>
  <si>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</si>
  <si>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</si>
  <si>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</si>
  <si>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</si>
  <si>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</si>
  <si>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</si>
  <si>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</si>
  <si>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</si>
  <si>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</si>
  <si>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</si>
  <si>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</si>
  <si>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</si>
  <si>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</si>
  <si>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</si>
  <si>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</si>
  <si>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</si>
  <si>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</si>
  <si>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</si>
  <si>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</si>
  <si>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</si>
  <si>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</si>
  <si>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</si>
  <si>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</si>
  <si>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</si>
  <si>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</si>
  <si>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</si>
  <si>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</si>
  <si>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</si>
  <si>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</si>
  <si>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</si>
  <si>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</si>
  <si>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</si>
  <si>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</si>
  <si>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</si>
  <si>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</si>
  <si>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</si>
  <si>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</si>
  <si>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</si>
  <si>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</si>
  <si>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</si>
  <si>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</si>
  <si>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</si>
  <si>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</si>
  <si>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</si>
  <si>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</si>
  <si>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</si>
  <si>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</si>
  <si>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</si>
  <si>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</si>
  <si>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</si>
  <si>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</si>
  <si>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</si>
  <si>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</si>
  <si>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</si>
  <si>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</si>
  <si>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</si>
  <si>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</si>
  <si>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</si>
  <si>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</si>
  <si>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</si>
  <si>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</si>
  <si>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</si>
  <si>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</si>
  <si>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</si>
  <si>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</si>
  <si>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</si>
  <si>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</si>
  <si>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</si>
  <si>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</si>
  <si>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</si>
  <si>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</si>
  <si>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</si>
  <si>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</si>
  <si>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</si>
  <si>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</si>
  <si>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</si>
  <si>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</si>
  <si>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</si>
  <si>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</si>
  <si>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</si>
  <si>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</si>
  <si>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</si>
  <si>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</si>
  <si>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</si>
  <si>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</si>
  <si>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</si>
  <si>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</si>
  <si>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</si>
  <si>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</si>
  <si>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</si>
  <si>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</si>
  <si>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</si>
  <si>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</si>
  <si>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</si>
  <si>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</si>
  <si>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</si>
  <si>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</si>
  <si>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</si>
  <si>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</si>
  <si>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</si>
  <si>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</si>
  <si>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</si>
  <si>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</si>
  <si>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</si>
  <si>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</si>
  <si>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</si>
  <si>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</si>
  <si>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</si>
  <si>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</si>
  <si>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</si>
  <si>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</si>
  <si>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</si>
  <si>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</si>
  <si>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</si>
  <si>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</si>
  <si>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</si>
  <si>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</si>
  <si>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</si>
  <si>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</si>
  <si>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</si>
  <si>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</si>
  <si>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</si>
  <si>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</si>
  <si>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</si>
  <si>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</si>
  <si>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</si>
  <si>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</si>
  <si>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</si>
  <si>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</si>
  <si>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</si>
  <si>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</si>
  <si>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</si>
  <si>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</si>
  <si>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</si>
  <si>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</si>
  <si>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</si>
  <si>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</si>
  <si>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</si>
  <si>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</si>
  <si>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</si>
  <si>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</si>
  <si>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</si>
  <si>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</si>
  <si>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</si>
  <si>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</si>
  <si>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</si>
  <si>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</si>
  <si>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</si>
  <si>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</si>
  <si>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</si>
  <si>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</si>
  <si>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</si>
  <si>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</si>
  <si>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</si>
  <si>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</si>
  <si>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</si>
  <si>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</si>
  <si>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</si>
  <si>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</si>
  <si>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</si>
  <si>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</si>
  <si>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</si>
  <si>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</si>
  <si>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</si>
  <si>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</si>
  <si>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</si>
  <si>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</si>
  <si>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</si>
  <si>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</si>
  <si>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</si>
  <si>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</si>
  <si>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</si>
  <si>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</si>
  <si>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</si>
  <si>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</si>
  <si>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</si>
  <si>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</si>
  <si>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</si>
  <si>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</si>
  <si>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</si>
  <si>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</si>
  <si>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</si>
  <si>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</si>
  <si>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</si>
  <si>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</si>
  <si>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</si>
  <si>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</si>
  <si>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</si>
  <si>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</si>
  <si>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</si>
  <si>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</si>
  <si>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</si>
  <si>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</si>
  <si>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</si>
  <si>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</si>
  <si>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</si>
  <si>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</si>
  <si>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</si>
  <si>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</si>
  <si>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</si>
  <si>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</si>
  <si>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</si>
  <si>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</si>
  <si>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</si>
  <si>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</si>
  <si>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</si>
  <si>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</si>
  <si>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</si>
  <si>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</si>
  <si>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</si>
  <si>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</si>
  <si>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</si>
  <si>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</si>
  <si>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</si>
  <si>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</si>
  <si>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</si>
  <si>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</si>
  <si>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</si>
  <si>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</si>
  <si>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</si>
  <si>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</si>
  <si>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</si>
  <si>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</si>
  <si>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</si>
  <si>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</si>
  <si>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</si>
  <si>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</si>
  <si>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</si>
  <si>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</si>
  <si>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</si>
  <si>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</si>
  <si>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</si>
  <si>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</si>
  <si>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</si>
  <si>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</si>
  <si>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</si>
  <si>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</si>
  <si>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</si>
  <si>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</si>
  <si>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</si>
  <si>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</si>
  <si>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</si>
  <si>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</si>
  <si>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</si>
  <si>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</si>
  <si>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</si>
  <si>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</si>
  <si>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</si>
  <si>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</si>
  <si>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</si>
  <si>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</si>
  <si>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</si>
  <si>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</si>
  <si>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</si>
  <si>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</si>
  <si>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</si>
  <si>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</si>
  <si>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</si>
  <si>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</si>
  <si>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</si>
  <si>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</si>
  <si>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</si>
  <si>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</si>
  <si>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</si>
  <si>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</si>
  <si>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</si>
  <si>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</si>
  <si>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</si>
  <si>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</si>
  <si>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</si>
  <si>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</si>
  <si>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</si>
  <si>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</si>
  <si>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</si>
  <si>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</si>
  <si>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</si>
  <si>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</si>
  <si>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</si>
  <si>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</si>
  <si>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</si>
  <si>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</si>
  <si>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</si>
  <si>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</si>
  <si>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</si>
  <si>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</si>
  <si>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</si>
  <si>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</si>
  <si>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</si>
  <si>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</si>
  <si>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</si>
  <si>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</si>
  <si>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</si>
  <si>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</si>
  <si>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</si>
  <si>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</si>
  <si>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</si>
  <si>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</si>
  <si>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</si>
  <si>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</si>
  <si>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</si>
  <si>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</si>
  <si>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</si>
  <si>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</si>
  <si>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</si>
  <si>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</si>
  <si>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</si>
  <si>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</si>
  <si>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</si>
  <si>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</si>
  <si>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</si>
  <si>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</si>
  <si>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</si>
  <si>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</si>
  <si>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</si>
  <si>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</si>
  <si>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</si>
  <si>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</si>
  <si>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</si>
  <si>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</si>
  <si>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</si>
  <si>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</si>
  <si>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</si>
  <si>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</si>
  <si>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</si>
  <si>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</si>
  <si>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</si>
  <si>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</si>
  <si>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</si>
  <si>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</si>
  <si>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</si>
  <si>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</si>
  <si>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</si>
  <si>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</si>
  <si>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</si>
  <si>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</si>
  <si>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</si>
  <si>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</si>
  <si>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</si>
  <si>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</si>
  <si>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</si>
  <si>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</si>
  <si>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</si>
  <si>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</si>
  <si>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</si>
  <si>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</si>
  <si>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</si>
  <si>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</si>
  <si>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</si>
  <si>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</si>
  <si>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</si>
  <si>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</si>
  <si>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</si>
  <si>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</si>
  <si>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</si>
  <si>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</si>
  <si>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</si>
  <si>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</si>
  <si>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</si>
  <si>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</si>
  <si>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</si>
  <si>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</si>
  <si>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</si>
  <si>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</si>
  <si>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</si>
  <si>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</si>
  <si>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</si>
  <si>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</si>
  <si>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</si>
  <si>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</si>
  <si>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</si>
  <si>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</si>
  <si>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</si>
  <si>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</si>
  <si>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</si>
  <si>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</si>
  <si>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</si>
  <si>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</si>
  <si>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</si>
  <si>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</si>
  <si>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</si>
  <si>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</si>
  <si>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</si>
  <si>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</si>
  <si>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</si>
  <si>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</si>
  <si>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</si>
  <si>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</si>
  <si>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</si>
  <si>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</si>
  <si>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</si>
  <si>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</si>
  <si>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</si>
  <si>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</si>
  <si>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</si>
  <si>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</si>
  <si>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</si>
  <si>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</si>
  <si>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</si>
  <si>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</si>
  <si>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</si>
  <si>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</si>
  <si>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</si>
  <si>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</si>
  <si>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</si>
  <si>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</si>
  <si>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</si>
  <si>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</si>
  <si>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</si>
  <si>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</si>
  <si>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</si>
  <si>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</si>
  <si>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</si>
  <si>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</si>
  <si>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</si>
  <si>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</si>
  <si>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</si>
  <si>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</si>
  <si>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</si>
  <si>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</si>
  <si>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</si>
  <si>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</si>
  <si>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</si>
  <si>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</si>
  <si>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</si>
  <si>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</si>
  <si>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</si>
  <si>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</si>
  <si>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</si>
  <si>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</si>
  <si>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</si>
  <si>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</si>
  <si>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</si>
  <si>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</si>
  <si>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</si>
  <si>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</si>
  <si>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</si>
  <si>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</si>
  <si>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</si>
  <si>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</si>
  <si>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</si>
  <si>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</si>
  <si>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</si>
  <si>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</si>
  <si>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</si>
  <si>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</si>
  <si>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</si>
  <si>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</si>
  <si>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</si>
  <si>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</si>
  <si>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</si>
  <si>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</si>
  <si>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</si>
  <si>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</si>
  <si>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</si>
  <si>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</si>
  <si>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</si>
  <si>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</si>
  <si>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</si>
  <si>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</si>
  <si>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</si>
  <si>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</si>
  <si>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</si>
  <si>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</si>
  <si>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</si>
  <si>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</si>
  <si>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</si>
  <si>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</si>
  <si>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</si>
  <si>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</si>
  <si>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</si>
  <si>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</si>
  <si>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</si>
  <si>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</si>
  <si>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</si>
  <si>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</si>
  <si>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</si>
  <si>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</si>
  <si>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</si>
  <si>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</si>
  <si>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</si>
  <si>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</si>
  <si>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</si>
  <si>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</si>
  <si>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</si>
  <si>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</si>
  <si>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</si>
  <si>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</si>
  <si>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</si>
  <si>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</si>
  <si>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</si>
  <si>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</si>
  <si>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</si>
  <si>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</si>
  <si>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</si>
  <si>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</si>
  <si>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</si>
  <si>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</si>
  <si>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</si>
  <si>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</si>
  <si>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</si>
  <si>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</si>
  <si>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</si>
  <si>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</si>
  <si>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</si>
  <si>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</si>
  <si>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</si>
  <si>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</si>
  <si>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</si>
  <si>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</si>
  <si>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</si>
  <si>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</si>
  <si>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</si>
  <si>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</si>
  <si>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</si>
  <si>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</si>
  <si>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</si>
  <si>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</si>
  <si>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</si>
  <si>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</si>
  <si>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</si>
  <si>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</si>
  <si>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</si>
  <si>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</si>
  <si>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</si>
  <si>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</si>
  <si>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</si>
  <si>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</si>
  <si>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</si>
  <si>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</si>
  <si>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</si>
  <si>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</si>
  <si>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</si>
  <si>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</si>
  <si>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</si>
  <si>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</si>
  <si>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</si>
  <si>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</si>
  <si>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</si>
  <si>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</si>
  <si>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</si>
  <si>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</si>
  <si>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</si>
  <si>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</si>
  <si>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</si>
  <si>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</si>
  <si>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</si>
  <si>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</si>
  <si>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</si>
  <si>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</si>
  <si>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</si>
  <si>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</si>
  <si>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</si>
  <si>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</si>
  <si>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</si>
  <si>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</si>
  <si>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</si>
  <si>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</si>
  <si>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</si>
  <si>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</si>
  <si>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</si>
  <si>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</si>
  <si>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</si>
  <si>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</si>
  <si>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</si>
  <si>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</si>
  <si>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</si>
  <si>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</si>
  <si>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</si>
  <si>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</si>
  <si>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</si>
  <si>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</si>
  <si>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</si>
  <si>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</si>
  <si>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</si>
  <si>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</si>
  <si>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</si>
  <si>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</si>
  <si>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</si>
  <si>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</si>
  <si>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</si>
  <si>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</si>
  <si>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</si>
  <si>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</si>
  <si>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</si>
  <si>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</si>
  <si>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</si>
  <si>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</si>
  <si>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</si>
  <si>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</si>
  <si>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</si>
  <si>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</si>
  <si>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</si>
  <si>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</si>
  <si>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</si>
  <si>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</si>
  <si>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</si>
  <si>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</si>
  <si>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</si>
  <si>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</si>
  <si>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</si>
  <si>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</si>
  <si>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</si>
  <si>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</si>
  <si>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</si>
  <si>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</si>
  <si>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</si>
  <si>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</si>
  <si>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</si>
  <si>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</si>
  <si>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</si>
  <si>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</si>
  <si>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</si>
  <si>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</si>
  <si>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</si>
  <si>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</si>
  <si>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</si>
  <si>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</si>
  <si>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</si>
  <si>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</si>
  <si>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</si>
  <si>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</si>
  <si>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</si>
  <si>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</si>
  <si>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</si>
  <si>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</si>
  <si>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</si>
  <si>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</si>
  <si>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</si>
  <si>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</si>
  <si>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</si>
  <si>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</si>
  <si>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</si>
  <si>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</si>
  <si>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</si>
  <si>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</si>
  <si>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</si>
  <si>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</si>
  <si>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</si>
  <si>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</si>
  <si>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</si>
  <si>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</si>
  <si>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</si>
  <si>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</si>
  <si>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</si>
  <si>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</si>
  <si>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</si>
  <si>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</si>
  <si>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</si>
  <si>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</si>
  <si>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</si>
  <si>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</si>
  <si>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</si>
  <si>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</si>
  <si>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</si>
  <si>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</si>
  <si>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</si>
  <si>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</si>
  <si>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</si>
  <si>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</si>
  <si>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</si>
  <si>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</si>
  <si>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</si>
  <si>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</si>
  <si>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</si>
  <si>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</si>
  <si>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</si>
  <si>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</si>
  <si>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</si>
  <si>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</si>
  <si>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</si>
  <si>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</si>
  <si>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</si>
  <si>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</si>
  <si>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</si>
  <si>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</si>
  <si>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</si>
  <si>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</si>
  <si>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</si>
  <si>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</si>
  <si>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</si>
  <si>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</si>
  <si>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</si>
  <si>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</si>
  <si>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</si>
  <si>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</si>
  <si>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</si>
  <si>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</si>
  <si>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</si>
  <si>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</si>
  <si>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</si>
  <si>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</si>
  <si>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</si>
  <si>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</si>
  <si>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</si>
  <si>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</si>
  <si>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</si>
  <si>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</si>
  <si>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</si>
  <si>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</si>
  <si>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</si>
  <si>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</si>
  <si>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</si>
  <si>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</si>
  <si>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</si>
  <si>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</si>
  <si>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</si>
  <si>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</si>
  <si>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</si>
  <si>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</si>
  <si>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</si>
  <si>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</si>
  <si>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</si>
  <si>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</si>
  <si>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</si>
  <si>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</si>
  <si>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</si>
  <si>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</si>
  <si>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</si>
  <si>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</si>
  <si>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</si>
  <si>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</si>
  <si>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</si>
  <si>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</si>
  <si>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</si>
  <si>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</si>
  <si>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</si>
  <si>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</si>
  <si>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</si>
  <si>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</si>
  <si>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</si>
  <si>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</si>
  <si>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</si>
  <si>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</si>
  <si>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</si>
  <si>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</si>
  <si>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</si>
  <si>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</si>
  <si>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</si>
  <si>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</si>
  <si>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</si>
  <si>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</si>
  <si>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</si>
  <si>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</si>
  <si>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</si>
  <si>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</si>
  <si>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</si>
  <si>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</si>
  <si>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</si>
  <si>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</si>
  <si>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</si>
  <si>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</si>
  <si>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</si>
  <si>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</si>
  <si>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</si>
  <si>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</si>
  <si>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</si>
  <si>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</si>
  <si>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</si>
  <si>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</si>
  <si>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</si>
  <si>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</si>
  <si>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</si>
  <si>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</si>
  <si>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</si>
  <si>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</si>
  <si>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</si>
  <si>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</si>
  <si>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</si>
  <si>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</si>
  <si>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</si>
  <si>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</si>
  <si>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</si>
  <si>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</si>
  <si>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</si>
  <si>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</si>
  <si>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</si>
  <si>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</si>
  <si>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</si>
  <si>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</si>
  <si>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</si>
  <si>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</si>
  <si>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</si>
  <si>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</si>
  <si>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</si>
  <si>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</si>
  <si>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</si>
  <si>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</si>
  <si>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</si>
  <si>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</si>
  <si>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</si>
  <si>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</si>
  <si>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</si>
  <si>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</si>
  <si>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</si>
  <si>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</si>
  <si>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</si>
  <si>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</si>
  <si>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</si>
  <si>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</si>
  <si>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</si>
  <si>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</si>
  <si>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</si>
  <si>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</si>
  <si>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</si>
  <si>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</si>
  <si>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</si>
  <si>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</si>
  <si>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</si>
  <si>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</si>
  <si>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</si>
  <si>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</si>
  <si>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</si>
  <si>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</si>
  <si>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</si>
  <si>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</si>
  <si>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</si>
  <si>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</si>
  <si>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</si>
  <si>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</si>
  <si>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</si>
  <si>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</si>
  <si>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</si>
  <si>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</si>
  <si>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</si>
  <si>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</si>
  <si>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</si>
  <si>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</si>
  <si>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</si>
  <si>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</si>
  <si>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</si>
  <si>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</si>
  <si>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</si>
  <si>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</si>
  <si>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</si>
  <si>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</si>
  <si>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</si>
  <si>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</si>
  <si>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</si>
  <si>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</si>
  <si>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</si>
  <si>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</si>
  <si>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</si>
  <si>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</si>
  <si>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</si>
  <si>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</si>
  <si>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</si>
  <si>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</si>
  <si>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</si>
  <si>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</si>
  <si>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</si>
  <si>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</si>
  <si>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</si>
  <si>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</si>
  <si>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</si>
  <si>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</si>
  <si>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</si>
  <si>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</si>
  <si>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</si>
  <si>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</si>
  <si>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</si>
  <si>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</si>
  <si>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</si>
  <si>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</si>
  <si>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</si>
  <si>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</si>
  <si>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</si>
  <si>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</si>
  <si>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</si>
  <si>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</si>
  <si>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</si>
  <si>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</si>
  <si>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</si>
  <si>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</si>
  <si>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</si>
  <si>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</si>
  <si>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</si>
  <si>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</si>
  <si>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</si>
  <si>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</si>
  <si>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</si>
  <si>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</si>
  <si>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</si>
  <si>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</si>
  <si>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</si>
  <si>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</si>
  <si>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</si>
  <si>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</si>
  <si>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</si>
  <si>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</si>
  <si>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</si>
  <si>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</si>
  <si>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</si>
  <si>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</si>
  <si>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</si>
  <si>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</si>
  <si>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</si>
  <si>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</si>
  <si>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</si>
  <si>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</si>
  <si>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</si>
  <si>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</si>
  <si>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</si>
  <si>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</si>
  <si>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</si>
  <si>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</si>
  <si>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</si>
  <si>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</si>
  <si>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</si>
  <si>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</si>
  <si>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</si>
  <si>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</si>
  <si>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</si>
  <si>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</si>
  <si>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</si>
  <si>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</si>
  <si>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</si>
  <si>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</si>
  <si>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</si>
  <si>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</si>
  <si>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</si>
  <si>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</si>
  <si>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</si>
  <si>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</si>
  <si>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</si>
  <si>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</si>
  <si>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</si>
  <si>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</si>
  <si>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</si>
  <si>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</si>
  <si>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</si>
  <si>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</si>
  <si>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</si>
  <si>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</si>
  <si>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</si>
  <si>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</si>
  <si>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</si>
  <si>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</si>
  <si>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</si>
  <si>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</si>
  <si>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</si>
  <si>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</si>
  <si>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</si>
  <si>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</si>
  <si>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</si>
  <si>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</si>
  <si>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</si>
  <si>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</si>
  <si>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</si>
  <si>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</si>
  <si>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</si>
  <si>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</si>
  <si>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</si>
  <si>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</si>
  <si>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</si>
  <si>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</si>
  <si>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</si>
  <si>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</si>
  <si>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</si>
  <si>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</si>
  <si>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</si>
  <si>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</si>
  <si>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</si>
  <si>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</si>
  <si>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</si>
  <si>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</si>
  <si>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</si>
  <si>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</si>
  <si>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</si>
  <si>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</si>
  <si>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</si>
  <si>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</si>
  <si>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</si>
  <si>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</si>
  <si>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</si>
  <si>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</si>
  <si>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</si>
  <si>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</si>
  <si>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</si>
  <si>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</si>
  <si>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</si>
  <si>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</si>
  <si>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</si>
  <si>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</si>
  <si>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</si>
  <si>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</si>
  <si>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</si>
  <si>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</si>
  <si>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</si>
  <si>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</si>
  <si>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</si>
  <si>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</si>
  <si>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</si>
  <si>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</si>
  <si>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</si>
  <si>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</si>
  <si>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</si>
  <si>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</si>
  <si>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</si>
  <si>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</si>
  <si>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</si>
  <si>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</si>
  <si>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</si>
  <si>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</si>
  <si>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</si>
  <si>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</si>
  <si>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</si>
  <si>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</si>
  <si>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</si>
  <si>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</si>
  <si>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</si>
  <si>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</si>
  <si>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</si>
  <si>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</si>
  <si>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</si>
  <si>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</si>
  <si>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</si>
  <si>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</si>
  <si>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</si>
  <si>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</si>
  <si>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</si>
  <si>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</si>
  <si>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</si>
  <si>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</si>
  <si>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</si>
  <si>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</si>
  <si>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</si>
  <si>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</si>
  <si>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</si>
  <si>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</si>
  <si>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</si>
  <si>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</si>
  <si>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</si>
  <si>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</si>
  <si>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</si>
  <si>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</si>
  <si>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</si>
  <si>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</si>
  <si>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</si>
  <si>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</si>
  <si>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</si>
  <si>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</si>
  <si>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</si>
  <si>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</si>
  <si>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</si>
  <si>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</si>
  <si>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</si>
  <si>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</si>
  <si>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</si>
  <si>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</si>
  <si>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</si>
  <si>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</si>
  <si>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</si>
  <si>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</si>
  <si>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</si>
  <si>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</si>
  <si>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</si>
  <si>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</si>
  <si>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</si>
  <si>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</si>
  <si>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</si>
  <si>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</si>
  <si>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</si>
  <si>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</si>
  <si>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</si>
  <si>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</si>
  <si>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</si>
  <si>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</si>
  <si>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</si>
  <si>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</si>
  <si>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</si>
  <si>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</si>
  <si>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</si>
  <si>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</si>
  <si>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</si>
  <si>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</si>
  <si>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</si>
  <si>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</si>
  <si>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</si>
  <si>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</si>
  <si>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</si>
  <si>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</si>
  <si>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</si>
  <si>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</si>
  <si>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</si>
  <si>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</si>
  <si>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</si>
  <si>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</si>
  <si>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</si>
  <si>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</si>
  <si>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</si>
  <si>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</si>
  <si>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</si>
  <si>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</si>
  <si>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</si>
  <si>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</si>
  <si>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</si>
  <si>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</si>
  <si>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</si>
  <si>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</si>
  <si>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</si>
  <si>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</si>
  <si>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</si>
  <si>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</si>
  <si>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</si>
  <si>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</si>
  <si>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</si>
  <si>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</si>
  <si>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</si>
  <si>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</si>
  <si>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</si>
  <si>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</si>
  <si>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</si>
  <si>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</si>
  <si>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</si>
  <si>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</si>
  <si>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</si>
  <si>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</si>
  <si>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</si>
  <si>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</si>
  <si>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</si>
  <si>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</si>
  <si>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</si>
  <si>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</si>
  <si>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</si>
  <si>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</si>
  <si>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</si>
  <si>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</si>
  <si>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</si>
  <si>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</si>
  <si>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</si>
  <si>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</si>
  <si>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</si>
  <si>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</si>
  <si>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</si>
  <si>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</si>
  <si>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</si>
  <si>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</si>
  <si>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</si>
  <si>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</si>
  <si>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</si>
  <si>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</si>
  <si>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</si>
  <si>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</si>
  <si>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</si>
  <si>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</si>
  <si>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</si>
  <si>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</si>
  <si>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</si>
  <si>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</si>
  <si>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</si>
  <si>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</si>
  <si>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</si>
  <si>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</si>
  <si>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</si>
  <si>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</si>
  <si>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</si>
  <si>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</si>
  <si>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</si>
  <si>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</si>
  <si>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</si>
  <si>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</si>
  <si>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</si>
  <si>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</si>
  <si>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</si>
  <si>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</si>
  <si>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</si>
  <si>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</si>
  <si>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</si>
  <si>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</si>
  <si>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</si>
  <si>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</si>
  <si>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</si>
  <si>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</si>
  <si>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</si>
  <si>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</si>
  <si>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</si>
  <si>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</si>
  <si>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</si>
  <si>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</si>
  <si>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</si>
  <si>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</si>
  <si>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</si>
  <si>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</si>
  <si>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</si>
  <si>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</si>
  <si>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</si>
  <si>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</si>
  <si>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</si>
  <si>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</si>
  <si>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</si>
  <si>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</si>
  <si>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</si>
  <si>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</si>
  <si>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</si>
  <si>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</si>
  <si>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</si>
  <si>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</si>
  <si>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</si>
  <si>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</si>
  <si>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</si>
  <si>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</si>
  <si>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</si>
  <si>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</si>
  <si>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</si>
  <si>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</si>
  <si>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</si>
  <si>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</si>
  <si>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</si>
  <si>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</si>
  <si>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</si>
  <si>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</si>
  <si>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</si>
  <si>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</si>
  <si>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</si>
  <si>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</si>
  <si>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</si>
  <si>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</si>
  <si>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</si>
  <si>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</si>
  <si>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</si>
  <si>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</si>
  <si>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</si>
  <si>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</si>
  <si>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</si>
  <si>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</si>
  <si>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</si>
  <si>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</si>
  <si>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</si>
  <si>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</si>
  <si>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</si>
  <si>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</si>
  <si>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</si>
  <si>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</si>
  <si>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</si>
  <si>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</si>
  <si>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</si>
  <si>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</si>
  <si>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</si>
  <si>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</si>
  <si>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</si>
  <si>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</si>
  <si>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</si>
  <si>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</si>
  <si>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</si>
  <si>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</si>
  <si>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</si>
  <si>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</si>
  <si>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</si>
  <si>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</si>
  <si>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</si>
  <si>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</si>
  <si>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</si>
  <si>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</si>
  <si>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</si>
  <si>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</si>
  <si>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</si>
  <si>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</si>
  <si>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</si>
  <si>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</si>
  <si>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</si>
  <si>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</si>
  <si>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</si>
  <si>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</si>
  <si>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</si>
  <si>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</si>
  <si>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</si>
  <si>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</si>
  <si>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</si>
  <si>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</si>
  <si>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</si>
  <si>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</si>
  <si>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</si>
  <si>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</si>
  <si>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</si>
  <si>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</si>
  <si>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</si>
  <si>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</si>
  <si>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</si>
  <si>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</si>
  <si>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</si>
  <si>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</si>
  <si>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</si>
  <si>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</si>
  <si>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</si>
  <si>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</si>
  <si>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</si>
  <si>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</si>
  <si>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</si>
  <si>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</si>
  <si>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</si>
  <si>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</si>
  <si>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</si>
  <si>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</si>
  <si>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</si>
  <si>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</si>
  <si>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</si>
  <si>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</si>
  <si>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</si>
  <si>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</si>
  <si>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</si>
  <si>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</si>
  <si>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</si>
  <si>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</si>
  <si>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</si>
  <si>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</si>
  <si>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</si>
  <si>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</si>
  <si>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</si>
  <si>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</si>
  <si>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</si>
  <si>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</si>
  <si>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</si>
  <si>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</si>
  <si>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</si>
  <si>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</si>
  <si>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</si>
  <si>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</si>
  <si>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</si>
  <si>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</si>
  <si>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</si>
  <si>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</si>
  <si>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</si>
  <si>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</si>
  <si>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</si>
  <si>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</si>
  <si>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</si>
  <si>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</si>
  <si>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</si>
  <si>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</si>
  <si>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</si>
  <si>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</si>
  <si>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</si>
  <si>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</si>
  <si>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</si>
  <si>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</si>
  <si>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</si>
  <si>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</si>
  <si>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</si>
  <si>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</si>
  <si>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</si>
  <si>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</si>
  <si>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</si>
  <si>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</si>
  <si>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</si>
  <si>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</si>
  <si>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</si>
  <si>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</si>
  <si>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</si>
  <si>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</si>
  <si>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</si>
  <si>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</si>
  <si>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</si>
  <si>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</si>
  <si>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</si>
  <si>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</si>
  <si>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</si>
  <si>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</si>
  <si>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</si>
  <si>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</si>
  <si>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</si>
  <si>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</si>
  <si>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</si>
  <si>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</si>
  <si>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</si>
  <si>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</si>
  <si>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</si>
  <si>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</si>
  <si>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</si>
  <si>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</si>
  <si>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</si>
  <si>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</si>
  <si>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</si>
  <si>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</si>
  <si>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</si>
  <si>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</si>
  <si>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</si>
  <si>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</si>
  <si>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</si>
  <si>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</si>
  <si>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</si>
  <si>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</si>
  <si>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</si>
  <si>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</si>
  <si>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</si>
  <si>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</si>
  <si>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</si>
  <si>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</si>
  <si>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</si>
  <si>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</si>
  <si>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</si>
  <si>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</si>
  <si>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</si>
  <si>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</si>
  <si>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</si>
  <si>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</si>
  <si>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</si>
  <si>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</si>
  <si>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</si>
  <si>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</si>
  <si>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</si>
  <si>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</si>
  <si>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</si>
  <si>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</si>
  <si>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</si>
  <si>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</si>
  <si>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</si>
  <si>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</si>
  <si>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</si>
  <si>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</si>
  <si>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</si>
  <si>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</si>
  <si>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</si>
  <si>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</si>
  <si>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</si>
  <si>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</si>
  <si>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</si>
  <si>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</si>
  <si>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</si>
  <si>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</si>
  <si>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</si>
  <si>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</si>
  <si>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</si>
  <si>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</si>
  <si>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</si>
  <si>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</si>
  <si>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</si>
  <si>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</si>
  <si>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</si>
  <si>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</si>
  <si>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</si>
  <si>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</si>
  <si>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</si>
  <si>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</si>
  <si>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</si>
  <si>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</si>
  <si>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</si>
  <si>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</si>
  <si>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</si>
  <si>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</si>
  <si>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</si>
  <si>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</si>
  <si>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</si>
  <si>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</si>
  <si>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</si>
  <si>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</si>
  <si>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</si>
  <si>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</si>
  <si>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</si>
  <si>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</si>
  <si>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</si>
  <si>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</si>
  <si>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</si>
  <si>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</si>
  <si>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</si>
  <si>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</si>
  <si>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</si>
  <si>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</si>
  <si>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</si>
  <si>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</si>
  <si>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</si>
  <si>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</si>
  <si>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</si>
  <si>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</si>
  <si>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</si>
  <si>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</si>
  <si>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</si>
  <si>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</si>
  <si>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</si>
  <si>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</si>
  <si>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</si>
  <si>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</si>
  <si>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</si>
  <si>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</si>
  <si>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</si>
  <si>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</si>
  <si>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</si>
  <si>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</si>
  <si>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</si>
  <si>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</si>
  <si>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</si>
  <si>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</si>
  <si>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</si>
  <si>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</si>
  <si>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</si>
  <si>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</si>
  <si>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</si>
  <si>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</si>
  <si>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</si>
  <si>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</si>
  <si>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</si>
  <si>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</si>
  <si>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</si>
  <si>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</si>
  <si>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</si>
  <si>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</si>
  <si>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</si>
  <si>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</si>
  <si>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</si>
  <si>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</si>
  <si>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</si>
  <si>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</si>
  <si>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</si>
  <si>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</si>
  <si>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</si>
  <si>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</si>
  <si>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</si>
  <si>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</si>
  <si>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</si>
  <si>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</si>
  <si>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</si>
  <si>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</si>
  <si>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</si>
  <si>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</si>
  <si>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</si>
  <si>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</si>
  <si>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</si>
  <si>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</si>
  <si>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</si>
  <si>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</si>
  <si>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</si>
  <si>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</si>
  <si>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</si>
  <si>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</si>
  <si>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</si>
  <si>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</si>
  <si>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</si>
  <si>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</si>
  <si>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</si>
  <si>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</si>
  <si>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</si>
  <si>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</si>
  <si>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</si>
  <si>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</si>
  <si>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</si>
  <si>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</si>
  <si>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</si>
  <si>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</si>
  <si>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</si>
  <si>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</si>
  <si>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</si>
  <si>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</si>
  <si>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</si>
  <si>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</si>
  <si>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</si>
  <si>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</si>
  <si>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</si>
  <si>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</si>
  <si>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</si>
  <si>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</si>
  <si>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</si>
  <si>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</si>
  <si>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</si>
  <si>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</si>
  <si>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</si>
  <si>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</si>
  <si>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</si>
  <si>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</si>
  <si>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</si>
  <si>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</si>
  <si>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</si>
  <si>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</si>
  <si>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</si>
  <si>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</si>
  <si>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</si>
  <si>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</si>
  <si>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</si>
  <si>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</si>
  <si>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</si>
  <si>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</si>
  <si>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</si>
  <si>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</si>
  <si>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</si>
  <si>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</si>
  <si>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</si>
  <si>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</si>
  <si>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</si>
  <si>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</si>
  <si>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</si>
  <si>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</si>
  <si>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</si>
  <si>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</si>
  <si>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</si>
  <si>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</si>
  <si>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</si>
  <si>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</si>
  <si>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</si>
  <si>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</si>
  <si>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</si>
  <si>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</si>
  <si>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</si>
  <si>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</si>
  <si>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</si>
  <si>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</si>
  <si>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</si>
  <si>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</si>
  <si>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</si>
  <si>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</si>
  <si>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</si>
  <si>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</si>
  <si>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</si>
  <si>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</si>
  <si>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</si>
  <si>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</si>
  <si>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</si>
  <si>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</si>
  <si>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</si>
  <si>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</si>
  <si>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</si>
  <si>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</si>
  <si>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</si>
  <si>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</si>
  <si>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</si>
  <si>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</si>
  <si>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</si>
  <si>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</si>
  <si>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</si>
  <si>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</si>
  <si>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</si>
  <si>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</si>
  <si>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</si>
  <si>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</si>
  <si>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</si>
  <si>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</si>
  <si>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</si>
  <si>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</si>
  <si>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</si>
  <si>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</si>
  <si>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</si>
  <si>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</si>
  <si>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</si>
  <si>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</si>
  <si>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</si>
  <si>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</si>
  <si>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</si>
  <si>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</si>
  <si>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</si>
  <si>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</si>
  <si>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</si>
  <si>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</si>
  <si>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</si>
  <si>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</si>
  <si>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</si>
  <si>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</si>
  <si>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</si>
  <si>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</si>
  <si>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</si>
  <si>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</si>
  <si>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</si>
  <si>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</si>
  <si>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</si>
  <si>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</si>
  <si>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</si>
  <si>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</si>
  <si>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</si>
  <si>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</si>
  <si>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</si>
  <si>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</si>
  <si>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</si>
  <si>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</si>
  <si>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</si>
  <si>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</si>
  <si>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</si>
  <si>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</si>
  <si>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</si>
  <si>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</si>
  <si>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</si>
  <si>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</si>
  <si>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</si>
  <si>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</si>
  <si>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</si>
  <si>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</si>
  <si>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</si>
  <si>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</si>
  <si>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</si>
  <si>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</si>
  <si>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</si>
  <si>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</si>
  <si>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</si>
  <si>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</si>
  <si>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</si>
  <si>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</si>
  <si>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</si>
  <si>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</si>
  <si>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</si>
  <si>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</si>
  <si>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</si>
  <si>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</si>
  <si>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</si>
  <si>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</si>
  <si>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</si>
  <si>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</si>
  <si>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</si>
  <si>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</si>
  <si>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</si>
  <si>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</si>
  <si>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</si>
  <si>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</si>
  <si>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</si>
  <si>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</si>
  <si>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</si>
  <si>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</si>
  <si>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</si>
  <si>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</si>
  <si>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</si>
  <si>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</si>
  <si>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</si>
  <si>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</si>
  <si>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</si>
  <si>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</si>
  <si>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</si>
  <si>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</si>
  <si>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</si>
  <si>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</si>
  <si>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</si>
  <si>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</si>
  <si>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</si>
  <si>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</si>
  <si>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</si>
  <si>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</si>
  <si>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</si>
  <si>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</si>
  <si>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</si>
  <si>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</si>
  <si>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</si>
  <si>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</si>
  <si>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</si>
  <si>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</si>
  <si>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</si>
  <si>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</si>
  <si>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</si>
  <si>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</si>
  <si>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</si>
  <si>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</si>
  <si>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</si>
  <si>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</si>
  <si>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</si>
  <si>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</si>
  <si>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</si>
  <si>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</si>
  <si>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</si>
  <si>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</si>
  <si>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</si>
  <si>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</si>
  <si>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</si>
  <si>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</si>
  <si>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</si>
  <si>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</si>
  <si>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</si>
  <si>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</si>
  <si>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</si>
  <si>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</si>
  <si>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</si>
  <si>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</si>
  <si>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</si>
  <si>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</si>
  <si>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</si>
  <si>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</si>
  <si>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</si>
  <si>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</si>
  <si>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</si>
  <si>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</si>
  <si>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</si>
  <si>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</si>
  <si>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</si>
  <si>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</si>
  <si>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</si>
  <si>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</si>
  <si>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</si>
  <si>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</si>
  <si>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</si>
  <si>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</si>
  <si>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</si>
  <si>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</si>
  <si>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</si>
  <si>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</si>
  <si>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</si>
  <si>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</si>
  <si>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</si>
  <si>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</si>
  <si>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</si>
  <si>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</si>
  <si>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</si>
  <si>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</si>
  <si>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</si>
  <si>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</si>
  <si>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</si>
  <si>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</si>
  <si>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</si>
  <si>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</si>
  <si>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</si>
  <si>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</si>
  <si>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</si>
  <si>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</si>
  <si>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</si>
  <si>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</si>
  <si>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</si>
  <si>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</si>
  <si>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</si>
  <si>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</si>
  <si>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</si>
  <si>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</si>
  <si>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</si>
  <si>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</si>
  <si>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</si>
  <si>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</si>
  <si>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</si>
  <si>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</si>
  <si>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</si>
  <si>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</si>
  <si>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</si>
  <si>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</si>
  <si>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</si>
  <si>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</si>
  <si>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</si>
  <si>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</si>
  <si>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</si>
  <si>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</si>
  <si>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</si>
  <si>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</si>
  <si>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</si>
  <si>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</si>
  <si>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</si>
  <si>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</si>
  <si>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</si>
  <si>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</si>
  <si>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</si>
  <si>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</si>
  <si>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</si>
  <si>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</si>
  <si>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</si>
  <si>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</si>
  <si>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</si>
  <si>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</si>
  <si>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</si>
  <si>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</si>
  <si>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</si>
  <si>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</si>
  <si>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</si>
  <si>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</si>
  <si>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</si>
  <si>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</si>
  <si>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</si>
  <si>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</si>
  <si>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</si>
  <si>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</si>
  <si>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</si>
  <si>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</si>
  <si>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</si>
  <si>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</si>
  <si>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</si>
  <si>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</si>
  <si>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</si>
  <si>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</si>
  <si>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</si>
  <si>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</si>
  <si>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</si>
  <si>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</si>
  <si>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</si>
  <si>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</si>
  <si>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</si>
  <si>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</si>
  <si>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</si>
  <si>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</si>
  <si>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</si>
  <si>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</si>
  <si>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</si>
  <si>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</si>
  <si>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</si>
  <si>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</si>
  <si>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</si>
  <si>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</si>
  <si>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</si>
  <si>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</si>
  <si>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</si>
  <si>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</si>
  <si>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</si>
  <si>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</si>
  <si>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</si>
  <si>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</si>
  <si>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</si>
  <si>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</si>
  <si>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</si>
  <si>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</si>
  <si>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</si>
  <si>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</si>
  <si>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</si>
  <si>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</si>
  <si>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</si>
  <si>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</si>
  <si>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</si>
  <si>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</si>
  <si>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</si>
  <si>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</si>
  <si>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</si>
  <si>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</si>
  <si>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</si>
  <si>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</si>
  <si>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</si>
  <si>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</si>
  <si>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</si>
  <si>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</si>
  <si>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</si>
  <si>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</si>
  <si>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</si>
  <si>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</si>
  <si>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</si>
  <si>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</si>
  <si>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</si>
  <si>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</si>
  <si>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</si>
  <si>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</si>
  <si>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</si>
  <si>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</si>
  <si>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</si>
  <si>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</si>
  <si>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</si>
  <si>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</si>
  <si>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</si>
  <si>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</si>
  <si>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</si>
  <si>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</si>
  <si>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</si>
  <si>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</si>
  <si>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</si>
  <si>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</si>
  <si>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</si>
  <si>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</si>
  <si>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</si>
  <si>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</si>
  <si>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</si>
  <si>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</si>
  <si>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</si>
  <si>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</si>
  <si>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</si>
  <si>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</si>
  <si>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</si>
  <si>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</si>
  <si>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</si>
  <si>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</si>
  <si>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</si>
  <si>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</si>
  <si>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</si>
  <si>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</si>
  <si>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</si>
  <si>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</si>
  <si>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</si>
  <si>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</si>
  <si>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</si>
  <si>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</si>
  <si>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</si>
  <si>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</si>
  <si>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</si>
  <si>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</si>
  <si>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XHR0017</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</si>
  <si>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</si>
  <si>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</si>
  <si>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</si>
  <si>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</si>
  <si>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</si>
  <si>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</si>
  <si>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</si>
  <si>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</si>
  <si>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</si>
  <si>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</si>
  <si>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</si>
  <si>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</si>
  <si>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</si>
  <si>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</si>
  <si>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 xml:space="preserve">EM team need 35 min </t>
  </si>
  <si>
    <t xml:space="preserve">TT-20251022-01839 // NA </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</si>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</sst>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290.74502662036684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10.250038194441004</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0.11103356481180526</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45953.693452546293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45953.693452546293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45953.693452546293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45953.693452546293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45953.693452546293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45953.693452546293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45953.693452546293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45953.693452546293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45953.693452546293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45953.693452546293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45953.693452546293</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45953.693452546293</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45953.693452546293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45953.693452546293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45953.693452546293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45953.693452546293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45953.693452546293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45953.693452546293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45953.693452546293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45953.693452546293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45953.693452546293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45953.693452546293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45953.693452546293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45953.693452546293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45953.693452546293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45953.693452546293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45953.693452546293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45953.693452546293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45953.693452546293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45953.693452546293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45953.693452546293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45953.693452546293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45953.693452546293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45953.693452546293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45953.693452546293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45953.693452546293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45953.693452546293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45953.693452546293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45953.693452546293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45953.693452546293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45953.693452546293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45953.693452546293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45953.693452546293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45953.693452546293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45953.693452546293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45953.693452546293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45953.693452546293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45953.693452546293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45953.693452546293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45953.693452546293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45953.693452546293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45953.693452546293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45953.693452546293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45953.693452546293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45953.693452546293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45953.693452546293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45953.693452546293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45953.693452546293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45953.693452546293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45953.693452546293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45953.693452546293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45953.693452546293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45953.693452546293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45953.693452546293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45953.693452546293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45953.693452546293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45953.693452546293</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45953.693452546293</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7C83142-5D05-4DD6-8E2B-0ABEA3835FBE}"/>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128.69361458333151</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9.197677083328017</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45953.693452546293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t="s">
        <v>39088</v>
      </c>
      <c r="E6" s="116"/>
      <c r="F6" s="117"/>
      <c r="G6" s="118">
        <f ca="1">IFERROR(NOW()-F6,"-")</f>
        <v>45953.693452546293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45953.693452546293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45953.693452546293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45953.693452546293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45953.693452546293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45953.693452546293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45953.693452546293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45953.693452546293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45953.693452546293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45953.693452546293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45953.693452546293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45953.693452546293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45953.693452546293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45953.693452546293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45953.693452546293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45953.693452546293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45953.693452546293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45953.693452546293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45953.693452546293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45953.693452546293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45953.693452546293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45953.693452546293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45953.693452546293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45953.693452546293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45953.693452546293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45953.693452546293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45953.693452546293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45953.693452546293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45953.693452546293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45953.693452546293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45953.693452546293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45953.693452546293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45953.693452546293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45953.693452546293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45953.693452546293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45953.693452546293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45953.693452546293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45953.693452546293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45953.693452546293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45953.693452546293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45953.693452546293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45953.693452546293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45953.693452546293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45953.693452546293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45953.693452546293</v>
      </c>
      <c r="H9" s="22"/>
      <c r="I9" s="19" t="s">
        <v>39089</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45953.693452546293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45953.693452546293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45953.693452546293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45953.693452546293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45953.693452546293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45953.693452546293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45953.693452546293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45953.693452546293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45953.693452546293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45953.693452546293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45953.693452546293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45953.693452546293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45953.693452546293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45953.693452546293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45953.693452546293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45953.693452546293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45953.693452546293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45953.693452546293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45953.693452546293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45953.693452546293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45953.693452546293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45953.693452546293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45953.693452546293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45953.693452546293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45953.693452546293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45953.693452546293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45953.693452546293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45953.693452546293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45953.693452546293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45953.693452546293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45953.693452546293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45953.693452546293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45953.693452546293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45953.693452546293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45953.693452546293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45953.693452546293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45953.693452546293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45953.693452546293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45953.693452546293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45953.693452546293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45953.693452546293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45953.693452546293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45953.693452546293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45953.693452546293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45953.693452546293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45953.693452546293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45953.693452546293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45953.693452546293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45953.693452546293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45953.693452546293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45953.693452546293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45953.693452546293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45953.693452546293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45953.693452546293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45953.693452546293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45953.693452546293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45953.693452546293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45953.693452546293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45953.693452546293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45953.693452546293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45953.693452546293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45953.693452546293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45953.693452546293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45953.693452546293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45953.693452546293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45953.693452546293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45953.693452546293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45953.693452546293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45953.693452546293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45953.693452546293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45953.693452546293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45953.693452546293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45953.693452546293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45953.693452546293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45953.693452546293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45953.693452546293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45953.693452546293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45953.693452546293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45953.693452546293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45953.693452546293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45953.693452546293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45953.693452546293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45953.693452546293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45953.693452546293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45953.693452546293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45953.693452546293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45953.693452546293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45953.693452546293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45953.693452546293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45953.693452546293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45953.693452546293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45953.693452546293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45953.693452546293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45953.693452546293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45953.693452546293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45953.693452546293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45953.693452546293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45953.693452546293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45953.693452546293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45953.693452546293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45953.693452546293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45953.693452546293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45953.693452546293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45953.693452546293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45953.693452546293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45953.693452546293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45953.693452546293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45953.693452546293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45953.693452546293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45953.693452546293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45953.693452546293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45953.693452546293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45953.693452546293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45953.693452546293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45953.693452546293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45953.693452546293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45953.693452546293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45953.693452546293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45953.693452546293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45953.693452546293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45953.693452546293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45953.693452546293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45953.693452546293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45953.693452546293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45953.693452546293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45953.693452546293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45953.693452546293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45953.693452546293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45953.693452546293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45953.693452546293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45953.693452546293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45953.693452546293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45953.693452546293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45953.693452546293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45953.693452546293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45953.693452546293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45953.693452546293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45953.693452546293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45953.693452546293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45953.693452546293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45953.693452546293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45953.693452546293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45953.693452546293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45953.693452546293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45953.693452546293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45953.693452546293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45953.693452546293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45953.693452546293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45953.693452546293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45953.693452546293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45953.693452546293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45953.693452546293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45953.693452546293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45953.693452546293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45953.693452546293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45953.693452546293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45953.693452546293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45953.693452546293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45953.693452546293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45953.693452546293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45953.693452546293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45953.693452546293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45953.693452546293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45953.693452546293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45953.693452546293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45953.693452546293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45953.693452546293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45953.693452546293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45953.693452546293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45953.693452546293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45953.693452546293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45953.693452546293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45953.693452546293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45953.693452546293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45953.693452546293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45953.693452546293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45953.693452546293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45953.693452546293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45953.693452546293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45953.693452546293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45953.693452546293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45953.693452546293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45953.693452546293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45953.693452546293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45953.693452546293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45953.693452546293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45953.693452546293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45953.693452546293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45953.693452546293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45953.693452546293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45953.693452546293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45953.693452546293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45953.693452546293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45953.693452546293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45953.693452546293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45953.693452546293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45953.693452546293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45953.693452546293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45953.693452546293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45953.693452546293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45953.693452546293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45953.693452546293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45953.693452546293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45953.693452546293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45953.693452546293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45953.693452546293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45953.693452546293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45953.693452546293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45953.693452546293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45953.693452546293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45953.693452546293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45953.693452546293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45953.693452546293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45953.693452546293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45953.693452546293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45953.693452546293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45953.693452546293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45953.693452546293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45953.693452546293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45953.693452546293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45953.693452546293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45953.693452546293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45953.693452546293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45953.693452546293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45953.693452546293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45953.693452546293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45953.693452546293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45953.693452546293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45953.693452546293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45953.693452546293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45953.693452546293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45953.693452546293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45953.693452546293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45953.693452546293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45953.693452546293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45953.693452546293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45953.693452546293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45953.693452546293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45953.693452546293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45953.693452546293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45953.693452546293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45953.693452546293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45953.693452546293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45953.693452546293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45953.693452546293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45953.693452546293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45953.693452546293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45953.693452546293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45953.693452546293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45953.693452546293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45953.693452546293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45953.693452546293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45953.693452546293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45953.693452546293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45953.693452546293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45953.693452546293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45953.693452546293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45953.693452546293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45953.693452546293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45953.693452546293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45953.693452546293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45953.693452546293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45953.693452546293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45953.693452546293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45953.693452546293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45953.693452546293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45953.693452546293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45953.693452546293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45953.693452546293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45953.693452546293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45953.693452546293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45953.693452546293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45953.693452546293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45953.693452546293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45953.693452546293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45953.693452546293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45953.693452546293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45953.693452546293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45953.693452546293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45953.693452546293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45953.693452546293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45953.693452546293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45953.693452546293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45953.693452546293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45953.693452546293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45953.693452546293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45953.693452546293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45953.693452546293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45953.693452546293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45953.693452546293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45953.693452546293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45953.693452546293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45953.693452546293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45953.693452546293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45953.693452546293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45953.693452546293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45953.693452546293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45953.693452546293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45953.693452546293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45953.693452546293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45953.693452546293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45953.693452546293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45953.693452546293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45953.693452546293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45953.693452546293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45953.693452546293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45953.693452546293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45953.693452546293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45953.693452546293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45953.693452546293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45953.693452546293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45953.693452546293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45953.693452546293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45953.693452546293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45953.693452546293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45953.693452546293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45953.693452546293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45953.693452546293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45953.693452546293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45953.693452546293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45953.693452546293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45953.693452546293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45953.693452546293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45953.693452546293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45953.693452546293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45953.693452546293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45953.693452546293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45953.693452546293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45953.693452546293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45953.693452546293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45953.693452546293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45953.693452546293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45953.693452546293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45953.693452546293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45953.693452546293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45953.693452546293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45953.693452546293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45953.693452546293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45953.693452546293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45953.693452546293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45953.693452546293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45953.693452546293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45953.693452546293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45953.693452546293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45953.693452546293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45953.693452546293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45953.693452546293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45953.693452546293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45953.693452546293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45953.693452546293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45953.693452546293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45953.693452546293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45953.693452546293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45953.693452546293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45953.693452546293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45953.693452546293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45953.693452546293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45953.693452546293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45953.693452546293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45953.693452546293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45953.693452546293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45953.693452546293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45953.693452546293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45953.693452546293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45953.693452546293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45953.693452546293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45953.693452546293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45953.693452546293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45953.693452546293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45953.693452546293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45953.693452546293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45953.693452546293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45953.693452546293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45953.693452546293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45953.693452546293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45953.693452546293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45953.693452546293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45953.693452546293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45953.693452546293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45953.693452546293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45953.693452546293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45953.693452546293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45953.693452546293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45953.693452546293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45953.693452546293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45953.693452546293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45953.693452546293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45953.693452546293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45953.693452546293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45953.693452546293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45953.693452546293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45953.693452546293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45953.693452546293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45953.693452546293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45953.693452546293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45953.693452546293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45953.693452546293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45953.693452546293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45953.693452546293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45953.693452546293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45953.693452546293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45953.693452546293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45953.693452546293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45953.693452546293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45953.693452546293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45953.693452546293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45953.693452546293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45953.693452546293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45953.693452546293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45953.693452546293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45953.693452546293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45953.693452546293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45953.693452546293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45953.693452546293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45953.693452546293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45953.693452546293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45953.693452546293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45953.693452546293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45953.693452546293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45953.693452546293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45953.693452546293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45953.693452546293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45953.693452546293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45953.693452546293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45953.693452546293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45953.693452546293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45953.693452546293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45953.693452546293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45953.693452546293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45953.693452546293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45953.693452546293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45953.693452546293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45953.693452546293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45953.693452546293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45953.693452546293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45953.693452546293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45953.693452546293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45953.693452546293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45953.693452546293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45953.693452546293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45953.693452546293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45953.693452546293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45953.693452546293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45953.693452546293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45953.693452546293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45953.693452546293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45953.693452546293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45953.693452546293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45953.693452546293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45953.693452546293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45953.693452546293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45953.693452546293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45953.693452546293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45953.693452546293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45953.693452546293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45953.693452546293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45953.693452546293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45953.693452546293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45953.693452546293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45953.693452546293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45953.693452546293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45953.693452546293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45953.693452546293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45953.693452546293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45953.693452546293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45953.693452546293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45953.693452546293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45953.693452546293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45953.693452546293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45953.693452546293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45953.693452546293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45953.693452546293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45953.693452546293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45953.693452546293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45953.693452546293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45953.693452546293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45953.693452546293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45953.693452546293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45953.693452546293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45953.693452546293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45953.693452546293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45953.693452546293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45953.693452546293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45953.693452546293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45953.693452546293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45953.693452546293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45953.693452546293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45953.693452546293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45953.693452546293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45953.693452546293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45953.693452546293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45953.693452546293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45953.693452546293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45953.693452546293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45953.693452546293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45953.693452546293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45953.693452546293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45953.693452546293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45953.693452546293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45953.693452546293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45953.693452546293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45953.693452546293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45953.693452546293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45953.693452546293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45953.693452546293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45953.693452546293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45953.693452546293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45953.693452546293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45953.693452546293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45953.693452546293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45953.693452546293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45953.693452546293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45953.693452546293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45953.693452546293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45953.693452546293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45953.693452546293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45953.693452546293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45953.693452546293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45953.693452546293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45953.693452546293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45953.693452546293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45953.693452546293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45953.693452546293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45953.693452546293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45953.693452546293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45953.693452546293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45953.693452546293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45953.693452546293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45953.693452546293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45953.693452546293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45953.693452546293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45953.693452546293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45953.693452546293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45953.693452546293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45953.693452546293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45953.693452546293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45953.693452546293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45953.693452546293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45953.693452546293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45953.693452546293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45953.693452546293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45953.693452546293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45953.693452546293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45953.693452546293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45953.693452546293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45953.693452546293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45953.693452546293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45953.693452546293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45953.693452546293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45953.693452546293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45953.693452546293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45953.693452546293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45953.693452546293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45953.693452546293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45953.693452546293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45953.693452546293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45953.693452546293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45953.693452546293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45953.693452546293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45953.693452546293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45953.693452546293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45953.693452546293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45953.693452546293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45953.693452546293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45953.693452546293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45953.693452546293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45953.693452546293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45953.693452546293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45953.693452546293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45953.693452546293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45953.693452546293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45953.693452546293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45953.693452546293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45953.693452546293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45953.693452546293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45953.693452546293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45953.693452546293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45953.693452546293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45953.693452546293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45953.693452546293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45953.693452546293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45953.693452546293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45953.693452546293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45953.693452546293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45953.693452546293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45953.693452546293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45953.693452546293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45953.693452546293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45953.693452546293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45953.693452546293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45953.693452546293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45953.693452546293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45953.693452546293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45953.693452546293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45953.693452546293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45953.693452546293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45953.693452546293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45953.693452546293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45953.693452546293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45953.693452546293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45953.693452546293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45953.693452546293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45953.693452546293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45953.693452546293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45953.693452546293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45953.693452546293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45953.693452546293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45953.693452546293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45953.693452546293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45953.693452546293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45953.693452546293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45953.693452546293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45953.693452546293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45953.693452546293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45953.693452546293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45953.693452546293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45953.693452546293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45953.693452546293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45953.693452546293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45953.693452546293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45953.693452546293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45953.693452546293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45953.693452546293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45953.693452546293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45953.693452546293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45953.693452546293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45953.693452546293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45953.693452546293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45953.693452546293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45953.693452546293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45953.693452546293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45953.693452546293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45953.693452546293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45953.693452546293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45953.693452546293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45953.693452546293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45953.693452546293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45953.693452546293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45953.693452546293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45953.693452546293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45953.693452546293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45953.693452546293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45953.693452546293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45953.693452546293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45953.693452546293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45953.693452546293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45953.693452546293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45953.693452546293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45953.693452546293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45953.693452546293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45953.693452546293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45953.693452546293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45953.693452546293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45953.693452546293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45953.693452546293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45953.693452546293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45953.693452546293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45953.693452546293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45953.693452546293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45953.693452546293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45953.693452546293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45953.693452546293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45953.693452546293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45953.693452546293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45953.693452546293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45953.693452546293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45953.693452546293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45953.693452546293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45953.693452546293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45953.693452546293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45953.693452546293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45953.693452546293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45953.693452546293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45953.693452546293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45953.693452546293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45953.693452546293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45953.693452546293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45953.693452546293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45953.693452546293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45953.693452546293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45953.693452546293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45953.693452546293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45953.693452546293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45953.693452546293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45953.693452546293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45953.693452546293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45953.693452546293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45953.693452546293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45953.693452546293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45953.693452546293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45953.693452546293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45953.693452546293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45953.693452546293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45953.693452546293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45953.693452546293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45953.693452546293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45953.693452546293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45953.693452546293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45953.693452546293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45953.693452546293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45953.693452546293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45953.693452546293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45953.693452546293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45953.693452546293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45953.693452546293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45953.693452546293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45953.693452546293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45953.693452546293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45953.693452546293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45953.693452546293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45953.693452546293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45953.693452546293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45953.693452546293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45953.693452546293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45953.693452546293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45953.693452546293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45953.693452546293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45953.693452546293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45953.693452546293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45953.693452546293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45953.693452546293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45953.693452546293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45953.693452546293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45953.693452546293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45953.693452546293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45953.693452546293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45953.693452546293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45953.693452546293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45953.693452546293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45953.693452546293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45953.693452546293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45953.693452546293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45953.693452546293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45953.693452546293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45953.693452546293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45953.693452546293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45953.693452546293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45953.693452546293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45953.693452546293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45953.693452546293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45953.693452546293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45953.693452546293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45953.693452546293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45953.693452546293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45953.693452546293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45953.693452546293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45953.693452546293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45953.693452546293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45953.693452546293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45953.693452546293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45953.693452546293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45953.693452546293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45953.693452546293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45953.693452546293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45953.693452546293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45953.693452546293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45953.693452546293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45953.693452546293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45953.693452546293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45953.693452546293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45953.693452546293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45953.693452546293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45953.693452546293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45953.693452546293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45953.693452546293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45953.693452546293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45953.693452546293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45953.693452546293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45953.693452546293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45953.693452546293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45953.693452546293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45953.693452546293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45953.693452546293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45953.693452546293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45953.693452546293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45953.693452546293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45953.693452546293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45953.693452546293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45953.693452546293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45953.693452546293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45953.693452546293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45953.693452546293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45953.693452546293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45953.693452546293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45953.693452546293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45953.693452546293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45953.693452546293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45953.693452546293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45953.693452546293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45953.693452546293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45953.693452546293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45953.693452546293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45953.693452546293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45953.693452546293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45953.693452546293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45953.693452546293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45953.693452546293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45953.693452546293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45953.693452546293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45953.693452546293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45953.693452546293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45953.693452546293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45953.693452546293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45953.693452546293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45953.693452546293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45953.693452546293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45953.693452546293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45953.693452546293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45953.693452546293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45953.693452546293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45953.693452546293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45953.693452546293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45953.693452546293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45953.693452546293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45953.693452546293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45953.693452546293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45953.693452546293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45953.693452546293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45953.693452546293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45953.693452546293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45953.693452546293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45953.693452546293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45953.693452546293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45953.693452546293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45953.693452546293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45953.693452546293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45953.693452546293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45953.693452546293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45953.693452546293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45953.693452546293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45953.693452546293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45953.693452546293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45953.693452546293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45953.693452546293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45953.693452546293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45953.693452546293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45953.693452546293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45953.693452546293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45953.693452546293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45953.693452546293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45953.693452546293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45953.693452546293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45953.693452546293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45953.693452546293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45953.693452546293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45953.693452546293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45953.693452546293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45953.693452546293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45953.693452546293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45953.693452546293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45953.693452546293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45953.693452546293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45953.693452546293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45953.693452546293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45953.693452546293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45953.693452546293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45953.693452546293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45953.693452546293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45953.693452546293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45953.693452546293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45953.693452546293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45953.693452546293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45953.693452546293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45953.693452546293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45953.693452546293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45953.693452546293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45953.693452546293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45953.693452546293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45953.693452546293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45953.693452546293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45953.693452546293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45953.693452546293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45953.693452546293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45953.693452546293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45953.693452546293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45953.693452546293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45953.693452546293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45953.693452546293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45953.693452546293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45953.693452546293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45953.693452546293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45953.693452546293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45953.693452546293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45953.693452546293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45953.693452546293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45953.693452546293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45953.693452546293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45953.693452546293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45953.693452546293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45953.693452546293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45953.693452546293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45953.693452546293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45953.693452546293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45953.693452546293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45953.693452546293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45953.693452546293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45953.693452546293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45953.693452546293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45953.693452546293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45953.693452546293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45953.693452546293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45953.693452546293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45953.693452546293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45953.693452546293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45953.693452546293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45953.693452546293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45953.693452546293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45953.693452546293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45953.693452546293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45953.693452546293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45953.693452546293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45953.693452546293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45953.693452546293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45953.693452546293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45953.693452546293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45953.693452546293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45953.693452546293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45953.693452546293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45953.693452546293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45953.693452546293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45953.693452546293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45953.693452546293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45953.693452546293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45953.693452546293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45953.693452546293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45953.693452546293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45953.693452546293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45953.693452546293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45953.693452546293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45953.693452546293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45953.693452546293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45953.693452546293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45953.693452546293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45953.693452546293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45953.693452546293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45953.693452546293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45953.693452546293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45953.693452546293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45953.693452546293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45953.693452546293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45953.693452546293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45953.693452546293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45953.693452546293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45953.693452546293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45953.693452546293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45953.693452546293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45953.693452546293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45953.693452546293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45953.693452546293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45953.693452546293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45953.693452546293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45953.693452546293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45953.693452546293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45953.693452546293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45953.693452546293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45953.693452546293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45953.693452546293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45953.693452546293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45953.693452546293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45953.693452546293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45953.693452546293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45953.693452546293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45953.693452546293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45953.693452546293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45953.693452546293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45953.693452546293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45953.693452546293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45953.693452546293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45953.693452546293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45953.693452546293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45953.693452546293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45953.693452546293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45953.693452546293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45953.693452546293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45953.693452546293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45953.693452546293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45953.693452546293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45953.693452546293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45953.693452546293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45953.693452546293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45953.693452546293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45953.693452546293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45953.693452546293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45953.693452546293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45953.693452546293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45953.693452546293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45953.693452546293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45953.693452546293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45953.693452546293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45953.693452546293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45953.693452546293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45953.693452546293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45953.693452546293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45953.693452546293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45953.693452546293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45953.693452546293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45953.693452546293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45953.693452546293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45953.693452546293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45953.693452546293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45953.693452546293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45953.693452546293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45953.693452546293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45953.693452546293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45953.693452546293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45953.693452546293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45953.693452546293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45953.693452546293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45953.693452546293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45953.693452546293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45953.693452546293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45953.693452546293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45953.693452546293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45953.693452546293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45953.693452546293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45953.693452546293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45953.693452546293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45953.693452546293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45953.693452546293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45953.693452546293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45953.693452546293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45953.693452546293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45953.693452546293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45953.693452546293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45953.693452546293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45953.693452546293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45953.693452546293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45953.693452546293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45953.693452546293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45953.693452546293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45953.693452546293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45953.693452546293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45953.693452546293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45953.693452546293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45953.693452546293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45953.693452546293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45953.693452546293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45953.693452546293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45953.693452546293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45953.693452546293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45953.693452546293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45953.693452546293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45953.693452546293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45953.693452546293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45953.693452546293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45953.693452546293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45953.693452546293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45953.693452546293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45953.693452546293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45953.693452546293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45953.693452546293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45953.693452546293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45953.693452546293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45953.693452546293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45953.693452546293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45953.693452546293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45953.693452546293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45953.693452546293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45953.693452546293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45953.693452546293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45953.693452546293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45953.693452546293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45953.693452546293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45953.693452546293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45953.693452546293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45953.693452546293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45953.693452546293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45953.693452546293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45953.693452546293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45953.693452546293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45953.693452546293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45953.693452546293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45953.693452546293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45953.693452546293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45953.693452546293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45953.693452546293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45953.693452546293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45953.693452546293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45953.693452546293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45953.693452546293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45953.693452546293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45953.693452546293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45953.693452546293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45953.693452546293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45953.693452546293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45953.693452546293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45953.693452546293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45953.693452546293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45953.693452546293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45953.693452546293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45953.693452546293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45953.693452546293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45953.693452546293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45953.693452546293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45953.693452546293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45953.693452546293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45953.693452546293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45953.693452546293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45953.693452546293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45953.693452546293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45953.693452546293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45953.693452546293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45953.693452546293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45953.693452546293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45953.693452546293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45953.693452546293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45953.693452546293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45953.693452546293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45953.693452546293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45953.693452546293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45953.693452546293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45953.693452546293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45953.693452546293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45953.693452546293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45953.693452546293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45953.693452546293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45953.693452546293</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250.21273495369678</v>
      </c>
      <c r="H2" s="101">
        <v>45703.474768518521</v>
      </c>
      <c r="I2" s="98" t="str">
        <f>IFERROR(VLOOKUP(D2,DB!A:F,6,0),"")</f>
        <v>SCECO</v>
      </c>
      <c r="J2" s="98" t="str">
        <f>IFERROR(VLOOKUP(D2,DB!A:G,7,0),"")</f>
        <v>Dead</v>
      </c>
      <c r="K2" s="103" t="s">
        <v>39091</v>
      </c>
      <c r="L2" s="95" t="str">
        <f>IFERROR(VLOOKUP(D2,DB!A:I,9,0),"")</f>
        <v>Latis</v>
      </c>
    </row>
    <row r="3" spans="1:16" ht="30" customHeight="1">
      <c r="A3" s="121" t="s">
        <v>39092</v>
      </c>
      <c r="B3" s="98" t="str">
        <f>IFERROR(VLOOKUP(D3,DB!A:K,11,0),"")</f>
        <v>R4</v>
      </c>
      <c r="C3" s="122">
        <v>1</v>
      </c>
      <c r="D3" s="95" t="s">
        <v>27420</v>
      </c>
      <c r="E3" s="100" t="s">
        <v>38998</v>
      </c>
      <c r="F3" s="125">
        <v>45953.634722222225</v>
      </c>
      <c r="G3" s="126">
        <f ca="1">IFERROR(NOW()-F3,"")</f>
        <v>5.8730324068164919E-2</v>
      </c>
      <c r="H3" s="125">
        <v>45953.546631944446</v>
      </c>
      <c r="I3" s="121" t="str">
        <f>IFERROR(VLOOKUP(D3,DB!A:F,6,0),"")</f>
        <v>SCECO</v>
      </c>
      <c r="J3" s="121" t="str">
        <f>IFERROR(VLOOKUP(D3,DB!A:G,7,0),"")</f>
        <v>Dead</v>
      </c>
      <c r="K3" s="127" t="s">
        <v>39093</v>
      </c>
      <c r="L3" s="123" t="str">
        <f>IFERROR(VLOOKUP(D3,DB!A:I,9,0),"")</f>
        <v>Latis</v>
      </c>
    </row>
    <row r="4" spans="1:16" ht="15" customHeight="1">
      <c r="A4" s="121"/>
      <c r="B4" s="98" t="str">
        <f>IFERROR(VLOOKUP(D4,DB!A:K,11,0),"")</f>
        <v/>
      </c>
      <c r="C4" s="122"/>
      <c r="D4" s="95"/>
      <c r="E4" s="100"/>
      <c r="F4" s="125"/>
      <c r="G4" s="126">
        <f ca="1">IFERROR(NOW()-F4,"")</f>
        <v>45953.693452546293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45953.693452546293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45953.693452546293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45953.693452546293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45953.693452546293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45953.693452546293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45953.693452546293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45953.693452546293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45953.693452546293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45953.693452546293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45953.693452546293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45953.693452546293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45953.693452546293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45953.693452546293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45953.693452546293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45953.693452546293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45953.693452546293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45953.693452546293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45953.693452546293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45953.693452546293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45953.693452546293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45953.693452546293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45953.693452546293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45953.693452546293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45953.693452546293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45953.693452546293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45953.693452546293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45953.693452546293</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45953.693452546293</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45953.693452546293</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45953.693452546293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45953.693452546293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45953.693452546293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45953.693452546293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45953.693452546293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45953.693452546293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45953.693452546293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45953.693452546293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45953.693452546293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45953.693452546293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45953.693452546293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45953.693452546293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45953.693452546293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45953.693452546293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45953.693452546293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45953.693452546293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45953.693452546293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45953.693452546293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45953.693452546293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45953.693452546293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45953.693452546293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45953.693452546293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45953.693452546293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45953.693452546293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45953.693452546293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45953.693452546293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45953.693452546293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45953.693452546293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45953.693452546293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45953.693452546293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45953.693452546293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45953.693452546293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45953.693452546293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45953.693452546293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45953.693452546293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45953.693452546293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45953.693452546293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45953.693452546293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45953.693452546293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45953.693452546293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45953.693452546293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45953.693452546293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45953.693452546293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45953.693452546293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45953.693452546293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45953.693452546293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45953.693452546293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45953.693452546293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45953.693452546293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45953.693452546293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45953.693452546293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45953.693452546293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45953.693452546293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45953.693452546293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45953.693452546293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45953.693452546293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45953.693452546293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45953.693452546293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45953.693452546293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45953.693452546293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45953.693452546293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45953.693452546293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45953.693452546293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45953.693452546293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45953.693452546293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45953.693452546293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45953.693452546293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45953.693452546293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45953.693452546293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45953.693452546293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45953.693452546293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45953.693452546293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45953.693452546293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45953.693452546293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45953.693452546293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45953.693452546293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45953.693452546293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45953.693452546293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45953.693452546293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45953.693452546293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45953.693452546293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45953.693452546293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45953.693452546293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45953.693452546293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45953.693452546293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45953.693452546293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45953.693452546293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45953.693452546293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45953.693452546293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45953.693452546293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45953.693452546293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45953.693452546293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45953.693452546293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45953.693452546293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45953.693452546293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45953.693452546293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45953.693452546293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45953.693452546293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45953.693452546293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45953.693452546293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45953.693452546293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45953.693452546293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45953.693452546293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45953.693452546293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45953.693452546293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45953.693452546293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45953.693452546293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45953.693452546293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45953.693452546293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45953.693452546293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45953.693452546293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45953.693452546293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45953.693452546293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45953.693452546293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45953.693452546293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45953.693452546293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45953.693452546293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45953.693452546293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45953.693452546293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45953.693452546293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45953.693452546293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45953.693452546293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45953.693452546293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45953.693452546293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45953.693452546293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45953.693452546293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45953.693452546293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45953.693452546293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45953.693452546293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45953.693452546293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45953.693452546293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45953.693452546293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45953.693452546293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45953.693452546293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45953.693452546293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45953.693452546293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45953.693452546293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45953.693452546293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45953.693452546293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45953.693452546293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45953.693452546293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45953.693452546293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45953.693452546293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45953.693452546293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45953.693452546293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45953.693452546293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45953.693452546293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45953.693452546293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45953.693452546293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45953.693452546293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45953.693452546293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45953.693452546293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45953.693452546293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45953.693452546293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45953.693452546293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45953.693452546293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45953.693452546293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45953.693452546293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45953.693452546293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45953.693452546293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45953.693452546293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45953.693452546293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45953.693452546293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45953.693452546293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45953.693452546293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45953.693452546293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45953.693452546293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45953.693452546293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45953.693452546293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45953.693452546293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45953.693452546293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45953.693452546293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45953.693452546293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45953.693452546293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45953.693452546293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45953.693452546293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45953.693452546293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45953.693452546293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45953.693452546293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45953.693452546293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45953.693452546293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45953.693452546293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45953.693452546293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45953.693452546293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45953.693452546293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45953.693452546293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45953.693452546293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45953.693452546293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45953.693452546293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45953.693452546293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45953.693452546293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45953.693452546293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45953.693452546293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45953.693452546293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45953.693452546293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45953.693452546293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45953.693452546293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45953.693452546293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45953.693452546293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45953.693452546293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45953.693452546293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45953.693452546293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45953.693452546293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45953.693452546293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45953.693452546293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45953.693452546293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45953.693452546293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45953.693452546293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45953.693452546293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45953.693452546293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45953.693452546293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45953.693452546293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45953.693452546293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45953.693452546293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45953.693452546293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45953.693452546293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45953.693452546293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45953.693452546293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45953.693452546293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45953.693452546293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45953.693452546293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45953.693452546293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45953.693452546293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45953.693452546293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45953.693452546293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45953.693452546293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45953.693452546293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45953.693452546293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45953.693452546293</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45953.693452546293</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39094</v>
      </c>
      <c r="B2" s="37" t="str">
        <f>IFERROR(VLOOKUP(D2,DB!A:K,11,0),"")</f>
        <v>R5</v>
      </c>
      <c r="C2" s="37">
        <v>3</v>
      </c>
      <c r="D2" s="120" t="s">
        <v>36034</v>
      </c>
      <c r="E2" s="37" t="s">
        <v>38998</v>
      </c>
      <c r="F2" s="38">
        <v>45891.832060185188</v>
      </c>
      <c r="G2" s="146">
        <f ca="1">IFERROR(NOW()-F2,"")</f>
        <v>61.861392361104663</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27.504575231476338</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8.9218784722179407</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39081</v>
      </c>
      <c r="F5" s="155">
        <v>45948.661111111112</v>
      </c>
      <c r="G5" s="156">
        <f ca="1">IFERROR(NOW()-F5,"")</f>
        <v>5.0323414351805695</v>
      </c>
      <c r="H5" s="155">
        <v>45948.661111111112</v>
      </c>
      <c r="I5" s="154" t="str">
        <f>IFERROR(VLOOKUP(D5,DB!A:F,6,0),"")</f>
        <v>SCECO</v>
      </c>
      <c r="J5" s="154" t="str">
        <f>IFERROR(VLOOKUP(D5,DB!A:G,7,0),"")</f>
        <v>Dead</v>
      </c>
      <c r="K5" s="154" t="s">
        <v>39101</v>
      </c>
      <c r="L5" s="154" t="str">
        <f>IFERROR(VLOOKUP(D5,DB!A:I,9,0),"")</f>
        <v>Latis</v>
      </c>
    </row>
    <row r="6" spans="1:13" ht="15">
      <c r="A6" s="154" t="s">
        <v>39102</v>
      </c>
      <c r="B6" s="154" t="str">
        <f>IFERROR(VLOOKUP(D6,DB!A:K,11,0),"")</f>
        <v>R5</v>
      </c>
      <c r="C6" s="154">
        <v>1</v>
      </c>
      <c r="D6" s="154" t="s">
        <v>35382</v>
      </c>
      <c r="E6" s="154" t="s">
        <v>38998</v>
      </c>
      <c r="F6" s="155">
        <v>45953.650277777779</v>
      </c>
      <c r="G6" s="156">
        <f ca="1">IFERROR(NOW()-F6,"")</f>
        <v>4.3174768514290918E-2</v>
      </c>
      <c r="H6" s="155">
        <v>45953.537048611113</v>
      </c>
      <c r="I6" s="154" t="str">
        <f>IFERROR(VLOOKUP(D6,DB!A:F,6,0),"")</f>
        <v>Generator-SG</v>
      </c>
      <c r="J6" s="154" t="str">
        <f>IFERROR(VLOOKUP(D6,DB!A:G,7,0),"")</f>
        <v>Vandalized</v>
      </c>
      <c r="K6" s="154" t="s">
        <v>39103</v>
      </c>
      <c r="L6" s="154" t="str">
        <f>IFERROR(VLOOKUP(D6,DB!A:I,9,0),"")</f>
        <v>Latis</v>
      </c>
    </row>
    <row r="7" spans="1:13" ht="15">
      <c r="A7" s="160"/>
      <c r="B7" s="160" t="str">
        <f>IFERROR(VLOOKUP(D7,DB!A:K,11,0),"")</f>
        <v/>
      </c>
      <c r="C7" s="160"/>
      <c r="D7" s="160"/>
      <c r="E7" s="160"/>
      <c r="F7" s="161"/>
      <c r="G7" s="162">
        <f ca="1">IFERROR(NOW()-F7,"")</f>
        <v>45953.693452546293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45953.693452546293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45953.693452546293</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45953.693452546293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45953.693452546293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45953.693452546293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45953.693452546293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45953.693452546293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45953.693452546293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45953.693452546293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45953.693452546293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45953.693452546293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45953.693452546293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45953.693452546293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45953.693452546293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45953.693452546293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45953.693452546293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45953.693452546293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45953.693452546293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45953.693452546293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45953.693452546293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45953.693452546293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45953.693452546293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45953.693452546293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45953.693452546293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45953.693452546293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45953.693452546293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45953.693452546293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45953.693452546293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45953.693452546293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45953.693452546293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45953.693452546293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45953.693452546293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45953.693452546293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45953.693452546293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45953.693452546293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45953.693452546293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45953.693452546293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45953.693452546293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45953.693452546293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45953.693452546293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45953.693452546293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45953.693452546293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45953.693452546293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45953.693452546293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45953.693452546293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45953.693452546293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45953.693452546293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45953.693452546293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45953.693452546293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45953.693452546293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45953.693452546293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45953.693452546293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45953.693452546293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45953.693452546293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45953.693452546293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45953.693452546293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45953.693452546293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45953.693452546293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45953.693452546293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45953.693452546293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45953.693452546293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45953.693452546293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45953.693452546293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45953.693452546293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45953.693452546293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45953.693452546293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45953.693452546293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45953.693452546293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45953.693452546293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45953.693452546293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45953.693452546293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45953.693452546293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45953.693452546293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45953.693452546293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45953.693452546293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45953.693452546293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45953.693452546293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45953.693452546293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45953.693452546293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45953.693452546293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45953.693452546293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45953.693452546293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45953.693452546293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45953.693452546293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45953.693452546293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45953.693452546293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45953.693452546293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45953.693452546293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45953.693452546293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45953.693452546293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45953.693452546293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45953.693452546293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45953.693452546293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45953.693452546293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45953.693452546293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45953.693452546293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45953.693452546293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45953.693452546293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45953.693452546293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45953.693452546293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45953.693452546293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45953.693452546293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45953.693452546293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45953.693452546293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45953.693452546293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45953.693452546293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45953.693452546293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45953.693452546293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45953.693452546293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45953.693452546293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45953.693452546293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45953.693452546293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45953.693452546293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45953.693452546293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45953.693452546293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45953.693452546293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45953.693452546293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45953.693452546293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45953.693452546293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45953.693452546293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45953.693452546293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45953.693452546293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45953.693452546293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45953.693452546293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45953.693452546293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45953.693452546293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45953.693452546293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45953.693452546293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45953.693452546293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45953.693452546293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45953.693452546293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45953.693452546293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45953.693452546293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45953.693452546293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45953.693452546293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45953.693452546293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45953.693452546293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45953.693452546293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45953.693452546293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45953.693452546293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45953.693452546293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45953.693452546293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45953.693452546293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45953.693452546293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45953.693452546293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45953.693452546293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45953.693452546293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45953.693452546293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45953.693452546293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45953.693452546293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45953.693452546293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45953.693452546293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45953.693452546293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45953.693452546293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45953.693452546293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45953.693452546293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45953.693452546293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45953.693452546293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45953.693452546293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45953.693452546293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45953.693452546293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45953.693452546293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45953.693452546293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45953.693452546293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45953.693452546293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45953.693452546293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45953.693452546293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45953.693452546293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45953.693452546293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45953.693452546293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45953.693452546293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45953.693452546293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45953.693452546293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45953.693452546293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45953.693452546293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45953.693452546293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45953.693452546293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45953.693452546293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45953.693452546293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45953.693452546293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45953.693452546293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45953.693452546293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45953.693452546293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45953.693452546293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45953.693452546293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45953.693452546293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45953.693452546293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45953.693452546293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45953.693452546293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45953.693452546293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45953.693452546293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45953.693452546293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45953.693452546293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45953.693452546293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45953.693452546293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45953.693452546293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45953.693452546293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45953.693452546293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45953.693452546293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45953.693452546293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45953.693452546293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45953.693452546293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45953.693452546293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45953.693452546293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45953.693452546293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45953.693452546293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45953.693452546293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45953.693452546293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45953.693452546293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45953.693452546293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45953.693452546293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45953.693452546293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45953.693452546293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45953.693452546293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45953.693452546293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45953.693452546293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45953.693452546293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45953.693452546293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45953.693452546293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45953.693452546293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45953.693452546293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45953.693452546293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45953.693452546293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45953.693452546293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45953.693452546293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45953.693452546293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45953.693452546293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45953.693452546293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45953.693452546293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45953.693452546293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45953.693452546293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45953.693452546293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45953.693452546293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45953.693452546293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45953.693452546293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45953.693452546293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45953.693452546293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45953.693452546293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45953.693452546293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45953.693452546293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45953.693452546293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45953.693452546293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45953.693452546293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45953.693452546293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45953.693452546293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45953.693452546293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45953.693452546293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45953.693452546293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45953.693452546293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45953.693452546293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45953.693452546293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45953.693452546293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45953.693452546293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45953.693452546293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45953.693452546293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45953.693452546293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45953.693452546293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45953.693452546293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45953.693452546293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45953.693452546293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45953.693452546293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45953.693452546293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45953.693452546293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45953.693452546293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45953.693452546293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45953.693452546293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45953.693452546293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45953.693452546293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45953.693452546293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45953.693452546293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45953.693452546293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45953.693452546293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45953.693452546293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45953.693452546293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45953.693452546293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45953.693452546293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45953.693452546293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45953.693452546293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45953.693452546293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45953.693452546293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45953.693452546293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45953.693452546293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45953.693452546293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45953.693452546293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45953.693452546293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45953.693452546293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45953.693452546293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45953.693452546293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45953.693452546293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45953.693452546293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45953.693452546293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45953.693452546293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45953.693452546293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45953.693452546293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45953.693452546293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45953.693452546293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45953.693452546293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45953.693452546293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45953.693452546293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45953.693452546293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45953.693452546293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45953.693452546293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45953.693452546293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45953.693452546293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45953.693452546293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45953.693452546293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45953.693452546293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45953.693452546293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45953.693452546293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45953.693452546293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45953.693452546293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45953.693452546293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45953.693452546293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45953.693452546293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45953.693452546293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45953.693452546293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45953.693452546293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45953.693452546293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45953.693452546293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45953.693452546293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45953.693452546293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45953.693452546293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45953.693452546293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45953.693452546293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45953.693452546293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45953.693452546293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45953.693452546293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45953.693452546293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45953.693452546293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45953.693452546293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45953.693452546293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45953.693452546293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45953.693452546293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45953.693452546293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45953.693452546293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45953.693452546293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45953.693452546293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45953.693452546293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45953.693452546293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45953.693452546293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45953.693452546293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45953.693452546293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45953.693452546293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45953.693452546293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45953.693452546293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45953.693452546293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45953.693452546293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45953.693452546293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45953.693452546293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45953.693452546293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45953.693452546293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45953.693452546293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45953.693452546293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45953.693452546293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45953.693452546293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45953.693452546293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45953.693452546293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45953.693452546293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45953.693452546293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45953.693452546293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45953.693452546293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45953.693452546293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45953.693452546293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45953.693452546293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45953.693452546293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45953.693452546293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45953.693452546293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45953.693452546293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45953.693452546293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45953.693452546293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45953.693452546293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45953.693452546293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45953.693452546293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45953.693452546293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45953.693452546293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45953.693452546293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45953.693452546293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45953.693452546293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45953.693452546293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45953.693452546293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45953.693452546293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45953.693452546293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45953.693452546293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45953.693452546293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45953.693452546293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45953.693452546293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45953.693452546293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45953.693452546293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45953.693452546293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45953.693452546293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45953.693452546293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45953.693452546293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45953.693452546293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45953.693452546293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45953.693452546293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45953.693452546293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45953.693452546293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45953.693452546293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45953.693452546293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45953.693452546293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45953.693452546293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45953.693452546293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45953.693452546293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45953.693452546293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45953.693452546293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45953.693452546293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45953.693452546293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45953.693452546293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45953.693452546293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45953.693452546293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45953.693452546293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45953.693452546293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45953.693452546293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45953.693452546293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45953.693452546293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45953.693452546293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45953.693452546293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45953.693452546293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45953.693452546293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45953.693452546293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45953.693452546293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45953.693452546293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45953.693452546293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45953.693452546293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45953.693452546293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45953.693452546293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45953.693452546293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45953.693452546293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45953.693452546293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45953.693452546293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45953.693452546293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45953.693452546293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45953.693452546293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45953.693452546293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45953.693452546293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45953.693452546293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45953.693452546293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45953.693452546293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45953.693452546293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45953.693452546293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45953.693452546293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45953.693452546293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45953.693452546293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45953.693452546293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45953.693452546293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45953.693452546293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45953.693452546293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45953.693452546293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45953.693452546293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45953.693452546293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45953.693452546293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45953.693452546293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45953.693452546293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45953.693452546293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45953.693452546293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45953.693452546293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45953.693452546293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45953.693452546293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45953.693452546293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45953.693452546293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45953.693452546293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45953.693452546293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45953.693452546293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45953.693452546293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45953.693452546293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45953.693452546293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45953.693452546293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45953.693452546293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45953.693452546293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45953.693452546293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45953.693452546293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45953.693452546293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45953.693452546293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45953.693452546293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45953.693452546293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45953.693452546293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45953.693452546293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45953.693452546293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45953.693452546293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45953.693452546293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45953.693452546293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45953.693452546293</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45953.693452546293</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45953.693452546293</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45953.693452546293</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45953.693452546293</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45953.693452546293</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1</v>
      </c>
      <c r="D2" s="105" t="s">
        <v>34704</v>
      </c>
      <c r="E2" s="108" t="s">
        <v>38998</v>
      </c>
      <c r="F2" s="109"/>
      <c r="G2" s="78">
        <f ca="1">IFERROR(NOW()-F2,"-")</f>
        <v>45953.693452430554</v>
      </c>
      <c r="H2" s="109">
        <v>45953.547835648147</v>
      </c>
      <c r="I2" s="105" t="str">
        <f>IFERROR(VLOOKUP(D2,DB!A:F,6,0),"")</f>
        <v>SCECO</v>
      </c>
      <c r="J2" s="104" t="str">
        <f>IFERROR(VLOOKUP(D2,DB!A:G,7,0),"")</f>
        <v>Dead</v>
      </c>
      <c r="K2" s="110" t="s">
        <v>39105</v>
      </c>
      <c r="L2" s="111" t="str">
        <f>IFERROR(VLOOKUP(D2,DB!A:I,9,0),"")</f>
        <v>Latis</v>
      </c>
    </row>
    <row r="3" spans="1:16383" ht="31.5" customHeight="1">
      <c r="A3" s="106"/>
      <c r="B3" s="105" t="str">
        <f>IFERROR(VLOOKUP(D3,DB!A:K,11,0),"")</f>
        <v/>
      </c>
      <c r="C3" s="107"/>
      <c r="D3" s="105"/>
      <c r="E3" s="108"/>
      <c r="F3" s="109"/>
      <c r="G3" s="78">
        <f ca="1">IFERROR(NOW()-F3,"-")</f>
        <v>45953.693452430554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45953.693452430554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45953.693452430554</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45953.693452430554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45953.693452430554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45953.693452430554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45953.693452430554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45953.693452430554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45953.693452430554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45953.693452430554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45953.693452430554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45953.693452430554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45953.693452430554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45953.693452430554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45953.693452430554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45953.693452430554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45953.693452430554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45953.693452430554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45953.693452430554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45953.693452430554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45953.693452430554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45953.693452430554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45953.693452430554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45953.693452430554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45953.693452430554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45953.693452430554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45953.693452430554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45953.693452430554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45953.693452430554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45953.693452430554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45953.693452430554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45953.693452430554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45953.693452430554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45953.693452430554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45953.693452430554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45953.693452430554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45953.693452430554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45953.693452430554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45953.693452430554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45953.693452430554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45953.693452430554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45953.693452430554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45953.693452430554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45953.693452430554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45953.693452430554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45953.693452546293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45953.693452546293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45953.693452546293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45953.693452546293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45953.693452546293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45953.693452546293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45953.693452546293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45953.693452546293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45953.693452546293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45953.693452546293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45953.693452546293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45953.693452546293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45953.693452546293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45953.693452546293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45953.693452546293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45953.693452546293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45953.693452546293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45953.693452546293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45953.693452546293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45953.693452546293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45953.693452546293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45953.693452546293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45953.693452546293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45953.693452546293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45953.693452546293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45953.693452546293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45953.693452546293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45953.693452546293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45953.693452546293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45953.693452546293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45953.693452546293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45953.693452546293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45953.693452546293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45953.693452546293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45953.693452546293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45953.693452546293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45953.693452546293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45953.693452546293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45953.693452546293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45953.693452546293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45953.693452546293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45953.693452546293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45953.693452546293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45953.693452546293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45953.693452546293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45953.693452546293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45953.693452546293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45953.693452546293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45953.693452546293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45953.693452546293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45953.693452546293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45953.693452546293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45953.693452546293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45953.693452546293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45953.693452546293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45953.693452546293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45953.693452546293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45953.693452546293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45953.693452546293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45953.693452546293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45953.693452546293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45953.693452546293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45953.693452546293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45953.693452546293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45953.693452546293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45953.693452546293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45953.693452546293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45953.693452546293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45953.693452546293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45953.693452546293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45953.693452546293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45953.693452546293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45953.693452546293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45953.693452546293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45953.693452546293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45953.693452546293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45953.693452546293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45953.693452546293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45953.693452546293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45953.693452546293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45953.693452546293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45953.693452546293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45953.693452546293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45953.693452546293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45953.693452546293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45953.693452546293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45953.693452546293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45953.693452546293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45953.693452546293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45953.693452546293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45953.693452546293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45953.693452546293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45953.693452546293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45953.693452546293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45953.693452546293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45953.693452546293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45953.693452546293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45953.693452546293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45953.693452546293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45953.693452546293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45953.693452546293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45953.693452546293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45953.693452546293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45953.693452546293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45953.693452546293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45953.693452546293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45953.693452546293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45953.693452546293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45953.693452546293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45953.693452546293</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2025-10-23T13:38:36Z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