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378" documentId="13_ncr:1_{F6CB121F-512D-4AA6-A0C1-0FB36C537598}" xr6:coauthVersionLast="47" xr6:coauthVersionMax="47" xr10:uidLastSave="{5FF122C0-0FBD-4F17-8A58-B51D6773EE0B}"/>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5" i="5" l="1"/>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3" i="5"/>
  <c r="G2" i="5"/>
  <c r="G2" i="4"/>
  <c r="G4" i="5"/>
  <c r="G5" i="5"/>
  <c r="G6" i="5"/>
  <c r="G7" i="5"/>
  <c r="G8" i="5"/>
  <c r="G9" i="5"/>
  <c r="G10"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I2" i="6"/>
  <c r="L2" i="6"/>
  <c r="J2" i="6"/>
  <c r="L4" i="5"/>
  <c r="L5" i="5"/>
  <c r="L6" i="5"/>
  <c r="L7" i="5"/>
  <c r="L8" i="5"/>
  <c r="L9" i="5"/>
  <c r="L10" i="5"/>
  <c r="J4" i="5"/>
  <c r="J5" i="5"/>
  <c r="J6" i="5"/>
  <c r="J7" i="5"/>
  <c r="J8" i="5"/>
  <c r="J9" i="5"/>
  <c r="J10" i="5"/>
  <c r="I4" i="5"/>
  <c r="I5" i="5"/>
  <c r="I6" i="5"/>
  <c r="I7" i="5"/>
  <c r="I8" i="5"/>
  <c r="I9" i="5"/>
  <c r="I10" i="5"/>
  <c r="B4" i="5"/>
  <c r="B5" i="5"/>
  <c r="B6" i="5"/>
  <c r="B7" i="5"/>
  <c r="B8" i="5"/>
  <c r="B9" i="5"/>
  <c r="B10"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I7" i="6"/>
  <c r="J7" i="6"/>
  <c r="L7"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<sst xmlns="http://schemas.openxmlformats.org/spreadsheetml/2006/main" count="178595" uniqueCount="39081">
  <si>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</si>
  <si>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</si>
  <si>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</si>
  <si>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</si>
  <si>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</si>
  <si>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</si>
  <si>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</si>
  <si>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</si>
  <si>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</si>
  <si>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</si>
  <si>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</si>
  <si>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</si>
  <si>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</si>
  <si>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</si>
  <si>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</si>
  <si>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</si>
  <si>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</si>
  <si>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</si>
  <si>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</si>
  <si>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</si>
  <si>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</si>
  <si>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</si>
  <si>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</si>
  <si>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</si>
  <si>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</si>
  <si>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</si>
  <si>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</si>
  <si>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</si>
  <si>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</si>
  <si>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</si>
  <si>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</si>
  <si>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</si>
  <si>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</si>
  <si>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</si>
  <si>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</si>
  <si>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</si>
  <si>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</si>
  <si>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</si>
  <si>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</si>
  <si>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</si>
  <si>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</si>
  <si>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</si>
  <si>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</si>
  <si>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</si>
  <si>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</si>
  <si>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</si>
  <si>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</si>
  <si>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</si>
  <si>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</si>
  <si>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</si>
  <si>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</si>
  <si>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</si>
  <si>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</si>
  <si>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</si>
  <si>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</si>
  <si>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</si>
  <si>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</si>
  <si>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</si>
  <si>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</si>
  <si>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</si>
  <si>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</si>
  <si>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</si>
  <si>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</si>
  <si>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</si>
  <si>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</si>
  <si>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</si>
  <si>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</si>
  <si>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</si>
  <si>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</si>
  <si>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</si>
  <si>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</si>
  <si>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</si>
  <si>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</si>
  <si>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</si>
  <si>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</si>
  <si>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</si>
  <si>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</si>
  <si>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</si>
  <si>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</si>
  <si>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</si>
  <si>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</si>
  <si>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</si>
  <si>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</si>
  <si>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</si>
  <si>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</si>
  <si>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</si>
  <si>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</si>
  <si>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</si>
  <si>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</si>
  <si>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</si>
  <si>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</si>
  <si>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</si>
  <si>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</si>
  <si>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</si>
  <si>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</si>
  <si>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</si>
  <si>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</si>
  <si>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</si>
  <si>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</si>
  <si>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</si>
  <si>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</si>
  <si>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</si>
  <si>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</si>
  <si>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</si>
  <si>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</si>
  <si>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</si>
  <si>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</si>
  <si>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</si>
  <si>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</si>
  <si>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</si>
  <si>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</si>
  <si>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</si>
  <si>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</si>
  <si>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</si>
  <si>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</si>
  <si>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</si>
  <si>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</si>
  <si>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</si>
  <si>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</si>
  <si>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</si>
  <si>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</si>
  <si>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</si>
  <si>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</si>
  <si>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</si>
  <si>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</si>
  <si>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</si>
  <si>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</si>
  <si>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</si>
  <si>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</si>
  <si>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</si>
  <si>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</si>
  <si>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</si>
  <si>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</si>
  <si>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</si>
  <si>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</si>
  <si>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</si>
  <si>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</si>
  <si>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</si>
  <si>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</si>
  <si>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</si>
  <si>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</si>
  <si>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</si>
  <si>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</si>
  <si>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</si>
  <si>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</si>
  <si>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</si>
  <si>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</si>
  <si>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</si>
  <si>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</si>
  <si>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</si>
  <si>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</si>
  <si>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</si>
  <si>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</si>
  <si>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</si>
  <si>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</si>
  <si>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</si>
  <si>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</si>
  <si>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</si>
  <si>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</si>
  <si>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</si>
  <si>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</si>
  <si>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</si>
  <si>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</si>
  <si>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</si>
  <si>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</si>
  <si>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</si>
  <si>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</si>
  <si>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</si>
  <si>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</si>
  <si>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</si>
  <si>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</si>
  <si>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</si>
  <si>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</si>
  <si>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</si>
  <si>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</si>
  <si>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</si>
  <si>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</si>
  <si>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</si>
  <si>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</si>
  <si>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</si>
  <si>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</si>
  <si>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</si>
  <si>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</si>
  <si>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</si>
  <si>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</si>
  <si>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</si>
  <si>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</si>
  <si>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</si>
  <si>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</si>
  <si>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</si>
  <si>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</si>
  <si>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</si>
  <si>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</si>
  <si>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</si>
  <si>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</si>
  <si>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</si>
  <si>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</si>
  <si>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</si>
  <si>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</si>
  <si>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</si>
  <si>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</si>
  <si>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</si>
  <si>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</si>
  <si>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</si>
  <si>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</si>
  <si>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</si>
  <si>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</si>
  <si>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</si>
  <si>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</si>
  <si>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</si>
  <si>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</si>
  <si>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</si>
  <si>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</si>
  <si>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</si>
  <si>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</si>
  <si>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</si>
  <si>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</si>
  <si>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</si>
  <si>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</si>
  <si>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</si>
  <si>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</si>
  <si>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</si>
  <si>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</si>
  <si>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</si>
  <si>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</si>
  <si>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</si>
  <si>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</si>
  <si>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</si>
  <si>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</si>
  <si>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</si>
  <si>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</si>
  <si>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</si>
  <si>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</si>
  <si>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</si>
  <si>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</si>
  <si>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</si>
  <si>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</si>
  <si>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</si>
  <si>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</si>
  <si>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</si>
  <si>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</si>
  <si>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</si>
  <si>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</si>
  <si>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</si>
  <si>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</si>
  <si>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</si>
  <si>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</si>
  <si>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</si>
  <si>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</si>
  <si>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</si>
  <si>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</si>
  <si>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</si>
  <si>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</si>
  <si>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</si>
  <si>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</si>
  <si>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</si>
  <si>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</si>
  <si>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</si>
  <si>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</si>
  <si>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</si>
  <si>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</si>
  <si>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</si>
  <si>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</si>
  <si>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</si>
  <si>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</si>
  <si>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</si>
  <si>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</si>
  <si>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</si>
  <si>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</si>
  <si>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</si>
  <si>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</si>
  <si>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</si>
  <si>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</si>
  <si>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</si>
  <si>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</si>
  <si>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</si>
  <si>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</si>
  <si>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</si>
  <si>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</si>
  <si>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</si>
  <si>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</si>
  <si>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</si>
  <si>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</si>
  <si>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</si>
  <si>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</si>
  <si>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</si>
  <si>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</si>
  <si>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</si>
  <si>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</si>
  <si>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</si>
  <si>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</si>
  <si>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</si>
  <si>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</si>
  <si>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</si>
  <si>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</si>
  <si>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</si>
  <si>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</si>
  <si>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</si>
  <si>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</si>
  <si>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</si>
  <si>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</si>
  <si>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</si>
  <si>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</si>
  <si>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</si>
  <si>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</si>
  <si>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</si>
  <si>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</si>
  <si>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</si>
  <si>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</si>
  <si>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</si>
  <si>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</si>
  <si>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</si>
  <si>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</si>
  <si>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</si>
  <si>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</si>
  <si>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</si>
  <si>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</si>
  <si>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</si>
  <si>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</si>
  <si>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</si>
  <si>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</si>
  <si>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</si>
  <si>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</si>
  <si>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</si>
  <si>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</si>
  <si>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</si>
  <si>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</si>
  <si>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</si>
  <si>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</si>
  <si>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</si>
  <si>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</si>
  <si>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</si>
  <si>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</si>
  <si>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</si>
  <si>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</si>
  <si>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</si>
  <si>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</si>
  <si>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</si>
  <si>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</si>
  <si>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</si>
  <si>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</si>
  <si>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</si>
  <si>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</si>
  <si>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</si>
  <si>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</si>
  <si>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</si>
  <si>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</si>
  <si>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</si>
  <si>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</si>
  <si>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</si>
  <si>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</si>
  <si>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</si>
  <si>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</si>
  <si>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</si>
  <si>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</si>
  <si>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</si>
  <si>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</si>
  <si>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</si>
  <si>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</si>
  <si>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</si>
  <si>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</si>
  <si>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</si>
  <si>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</si>
  <si>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</si>
  <si>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</si>
  <si>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</si>
  <si>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</si>
  <si>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</si>
  <si>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</si>
  <si>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</si>
  <si>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</si>
  <si>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</si>
  <si>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</si>
  <si>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</si>
  <si>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</si>
  <si>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</si>
  <si>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</si>
  <si>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</si>
  <si>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</si>
  <si>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</si>
  <si>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</si>
  <si>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</si>
  <si>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</si>
  <si>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</si>
  <si>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</si>
  <si>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</si>
  <si>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</si>
  <si>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</si>
  <si>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</si>
  <si>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</si>
  <si>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</si>
  <si>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</si>
  <si>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</si>
  <si>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</si>
  <si>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</si>
  <si>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</si>
  <si>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</si>
  <si>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</si>
  <si>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</si>
  <si>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</si>
  <si>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</si>
  <si>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</si>
  <si>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</si>
  <si>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</si>
  <si>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</si>
  <si>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</si>
  <si>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</si>
  <si>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</si>
  <si>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</si>
  <si>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</si>
  <si>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</si>
  <si>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</si>
  <si>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</si>
  <si>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</si>
  <si>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</si>
  <si>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</si>
  <si>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</si>
  <si>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</si>
  <si>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</si>
  <si>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</si>
  <si>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</si>
  <si>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</si>
  <si>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</si>
  <si>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</si>
  <si>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</si>
  <si>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</si>
  <si>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</si>
  <si>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</si>
  <si>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</si>
  <si>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</si>
  <si>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</si>
  <si>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</si>
  <si>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</si>
  <si>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</si>
  <si>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</si>
  <si>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</si>
  <si>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</si>
  <si>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</si>
  <si>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</si>
  <si>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</si>
  <si>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</si>
  <si>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</si>
  <si>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</si>
  <si>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</si>
  <si>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</si>
  <si>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</si>
  <si>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</si>
  <si>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</si>
  <si>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</si>
  <si>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</si>
  <si>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</si>
  <si>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</si>
  <si>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</si>
  <si>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</si>
  <si>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</si>
  <si>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</si>
  <si>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</si>
  <si>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</si>
  <si>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</si>
  <si>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</si>
  <si>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</si>
  <si>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</si>
  <si>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</si>
  <si>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</si>
  <si>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</si>
  <si>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</si>
  <si>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</si>
  <si>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</si>
  <si>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</si>
  <si>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</si>
  <si>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</si>
  <si>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</si>
  <si>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</si>
  <si>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</si>
  <si>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</si>
  <si>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</si>
  <si>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</si>
  <si>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</si>
  <si>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</si>
  <si>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</si>
  <si>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</si>
  <si>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</si>
  <si>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</si>
  <si>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</si>
  <si>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</si>
  <si>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</si>
  <si>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</si>
  <si>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</si>
  <si>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</si>
  <si>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</si>
  <si>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</si>
  <si>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</si>
  <si>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</si>
  <si>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</si>
  <si>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</si>
  <si>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</si>
  <si>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</si>
  <si>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</si>
  <si>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</si>
  <si>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</si>
  <si>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</si>
  <si>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</si>
  <si>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</si>
  <si>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</si>
  <si>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</si>
  <si>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</si>
  <si>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</si>
  <si>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</si>
  <si>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</si>
  <si>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</si>
  <si>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</si>
  <si>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</si>
  <si>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</si>
  <si>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</si>
  <si>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</si>
  <si>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</si>
  <si>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</si>
  <si>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</si>
  <si>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</si>
  <si>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</si>
  <si>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</si>
  <si>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</si>
  <si>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</si>
  <si>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</si>
  <si>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</si>
  <si>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</si>
  <si>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</si>
  <si>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</si>
  <si>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</si>
  <si>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</si>
  <si>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</si>
  <si>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</si>
  <si>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</si>
  <si>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</si>
  <si>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</si>
  <si>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</si>
  <si>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</si>
  <si>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</si>
  <si>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</si>
  <si>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</si>
  <si>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</si>
  <si>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</si>
  <si>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</si>
  <si>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</si>
  <si>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</si>
  <si>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</si>
  <si>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</si>
  <si>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</si>
  <si>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</si>
  <si>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</si>
  <si>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</si>
  <si>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</si>
  <si>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</si>
  <si>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</si>
  <si>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</si>
  <si>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</si>
  <si>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</si>
  <si>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</si>
  <si>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</si>
  <si>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</si>
  <si>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</si>
  <si>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</si>
  <si>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</si>
  <si>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</si>
  <si>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</si>
  <si>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</si>
  <si>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</si>
  <si>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</si>
  <si>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</si>
  <si>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</si>
  <si>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</si>
  <si>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</si>
  <si>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</si>
  <si>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</si>
  <si>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</si>
  <si>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</si>
  <si>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</si>
  <si>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</si>
  <si>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</si>
  <si>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</si>
  <si>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</si>
  <si>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</si>
  <si>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</si>
  <si>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</si>
  <si>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</si>
  <si>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</si>
  <si>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</si>
  <si>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</si>
  <si>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</si>
  <si>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</si>
  <si>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</si>
  <si>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</si>
  <si>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</si>
  <si>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</si>
  <si>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</si>
  <si>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</si>
  <si>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</si>
  <si>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</si>
  <si>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</si>
  <si>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</si>
  <si>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</si>
  <si>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</si>
  <si>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</si>
  <si>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</si>
  <si>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</si>
  <si>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</si>
  <si>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</si>
  <si>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</si>
  <si>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</si>
  <si>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</si>
  <si>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</si>
  <si>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</si>
  <si>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</si>
  <si>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</si>
  <si>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</si>
  <si>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</si>
  <si>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</si>
  <si>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</si>
  <si>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</si>
  <si>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</si>
  <si>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</si>
  <si>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</si>
  <si>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</si>
  <si>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</si>
  <si>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</si>
  <si>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</si>
  <si>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</si>
  <si>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</si>
  <si>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</si>
  <si>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</si>
  <si>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</si>
  <si>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</si>
  <si>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</si>
  <si>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</si>
  <si>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</si>
  <si>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</si>
  <si>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</si>
  <si>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</si>
  <si>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</si>
  <si>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</si>
  <si>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</si>
  <si>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</si>
  <si>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</si>
  <si>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</si>
  <si>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</si>
  <si>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</si>
  <si>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</si>
  <si>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</si>
  <si>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</si>
  <si>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</si>
  <si>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</si>
  <si>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</si>
  <si>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</si>
  <si>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</si>
  <si>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</si>
  <si>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</si>
  <si>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</si>
  <si>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</si>
  <si>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</si>
  <si>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</si>
  <si>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</si>
  <si>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</si>
  <si>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</si>
  <si>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</si>
  <si>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</si>
  <si>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</si>
  <si>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</si>
  <si>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</si>
  <si>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</si>
  <si>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</si>
  <si>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</si>
  <si>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</si>
  <si>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</si>
  <si>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</si>
  <si>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</si>
  <si>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</si>
  <si>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</si>
  <si>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</si>
  <si>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</si>
  <si>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</si>
  <si>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</si>
  <si>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</si>
  <si>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</si>
  <si>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</si>
  <si>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</si>
  <si>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</si>
  <si>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</si>
  <si>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</si>
  <si>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</si>
  <si>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</si>
  <si>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</si>
  <si>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</si>
  <si>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</si>
  <si>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</si>
  <si>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</si>
  <si>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</si>
  <si>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</si>
  <si>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</si>
  <si>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</si>
  <si>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</si>
  <si>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</si>
  <si>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</si>
  <si>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</si>
  <si>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</si>
  <si>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</si>
  <si>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</si>
  <si>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</si>
  <si>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</si>
  <si>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</si>
  <si>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</si>
  <si>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</si>
  <si>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</si>
  <si>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</si>
  <si>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</si>
  <si>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</si>
  <si>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</si>
  <si>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</si>
  <si>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</si>
  <si>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</si>
  <si>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</si>
  <si>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</si>
  <si>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</si>
  <si>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</si>
  <si>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</si>
  <si>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</si>
  <si>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</si>
  <si>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</si>
  <si>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</si>
  <si>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</si>
  <si>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</si>
  <si>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</si>
  <si>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</si>
  <si>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</si>
  <si>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</si>
  <si>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</si>
  <si>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</si>
  <si>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</si>
  <si>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</si>
  <si>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</si>
  <si>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</si>
  <si>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</si>
  <si>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</si>
  <si>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</si>
  <si>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</si>
  <si>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</si>
  <si>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</si>
  <si>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</si>
  <si>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</si>
  <si>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</si>
  <si>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</si>
  <si>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</si>
  <si>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</si>
  <si>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</si>
  <si>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</si>
  <si>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</si>
  <si>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</si>
  <si>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</si>
  <si>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</si>
  <si>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</si>
  <si>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</si>
  <si>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</si>
  <si>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</si>
  <si>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</si>
  <si>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</si>
  <si>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</si>
  <si>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</si>
  <si>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</si>
  <si>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</si>
  <si>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</si>
  <si>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</si>
  <si>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</si>
  <si>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</si>
  <si>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</si>
  <si>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</si>
  <si>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</si>
  <si>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</si>
  <si>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</si>
  <si>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</si>
  <si>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</si>
  <si>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</si>
  <si>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</si>
  <si>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</si>
  <si>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</si>
  <si>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</si>
  <si>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</si>
  <si>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</si>
  <si>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</si>
  <si>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</si>
  <si>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</si>
  <si>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</si>
  <si>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</si>
  <si>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</si>
  <si>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</si>
  <si>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</si>
  <si>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</si>
  <si>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</si>
  <si>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</si>
  <si>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</si>
  <si>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</si>
  <si>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</si>
  <si>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</si>
  <si>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</si>
  <si>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</si>
  <si>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</si>
  <si>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</si>
  <si>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</si>
  <si>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</si>
  <si>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</si>
  <si>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</si>
  <si>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</si>
  <si>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</si>
  <si>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</si>
  <si>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</si>
  <si>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</si>
  <si>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</si>
  <si>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</si>
  <si>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</si>
  <si>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</si>
  <si>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</si>
  <si>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</si>
  <si>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</si>
  <si>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</si>
  <si>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</si>
  <si>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</si>
  <si>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</si>
  <si>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</si>
  <si>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</si>
  <si>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</si>
  <si>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</si>
  <si>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</si>
  <si>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</si>
  <si>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</si>
  <si>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</si>
  <si>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</si>
  <si>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</si>
  <si>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</si>
  <si>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</si>
  <si>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</si>
  <si>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</si>
  <si>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</si>
  <si>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</si>
  <si>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</si>
  <si>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</si>
  <si>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</si>
  <si>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</si>
  <si>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</si>
  <si>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</si>
  <si>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</si>
  <si>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</si>
  <si>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</si>
  <si>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</si>
  <si>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</si>
  <si>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</si>
  <si>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</si>
  <si>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</si>
  <si>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</si>
  <si>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</si>
  <si>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</si>
  <si>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</si>
  <si>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</si>
  <si>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</si>
  <si>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</si>
  <si>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</si>
  <si>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</si>
  <si>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</si>
  <si>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</si>
  <si>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</si>
  <si>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</si>
  <si>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</si>
  <si>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</si>
  <si>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</si>
  <si>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</si>
  <si>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</si>
  <si>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</si>
  <si>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</si>
  <si>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</si>
  <si>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</si>
  <si>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</si>
  <si>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</si>
  <si>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</si>
  <si>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</si>
  <si>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</si>
  <si>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</si>
  <si>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</si>
  <si>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</si>
  <si>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</si>
  <si>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</si>
  <si>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</si>
  <si>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</si>
  <si>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</si>
  <si>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</si>
  <si>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</si>
  <si>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</si>
  <si>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</si>
  <si>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</si>
  <si>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</si>
  <si>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</si>
  <si>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</si>
  <si>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</si>
  <si>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</si>
  <si>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</si>
  <si>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</si>
  <si>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</si>
  <si>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</si>
  <si>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</si>
  <si>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</si>
  <si>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</si>
  <si>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</si>
  <si>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</si>
  <si>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</si>
  <si>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</si>
  <si>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</si>
  <si>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</si>
  <si>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</si>
  <si>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</si>
  <si>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</si>
  <si>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</si>
  <si>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</si>
  <si>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</si>
  <si>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</si>
  <si>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</si>
  <si>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</si>
  <si>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</si>
  <si>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</si>
  <si>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</si>
  <si>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</si>
  <si>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</si>
  <si>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</si>
  <si>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</si>
  <si>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</si>
  <si>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</si>
  <si>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</si>
  <si>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</si>
  <si>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</si>
  <si>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</si>
  <si>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</si>
  <si>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</si>
  <si>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</si>
  <si>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</si>
  <si>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</si>
  <si>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</si>
  <si>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</si>
  <si>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</si>
  <si>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</si>
  <si>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</si>
  <si>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</si>
  <si>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</si>
  <si>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</si>
  <si>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</si>
  <si>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</si>
  <si>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</si>
  <si>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</si>
  <si>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</si>
  <si>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</si>
  <si>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</si>
  <si>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</si>
  <si>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</si>
  <si>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</si>
  <si>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</si>
  <si>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</si>
  <si>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</si>
  <si>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</si>
  <si>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</si>
  <si>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</si>
  <si>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</si>
  <si>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</si>
  <si>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</si>
  <si>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</si>
  <si>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</si>
  <si>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</si>
  <si>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</si>
  <si>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</si>
  <si>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</si>
  <si>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</si>
  <si>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</si>
  <si>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</si>
  <si>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</si>
  <si>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</si>
  <si>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</si>
  <si>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</si>
  <si>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</si>
  <si>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</si>
  <si>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</si>
  <si>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</si>
  <si>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</si>
  <si>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</si>
  <si>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</si>
  <si>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</si>
  <si>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</si>
  <si>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</si>
  <si>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</si>
  <si>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</si>
  <si>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</si>
  <si>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</si>
  <si>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</si>
  <si>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</si>
  <si>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</si>
  <si>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</si>
  <si>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</si>
  <si>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</si>
  <si>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</si>
  <si>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</si>
  <si>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</si>
  <si>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</si>
  <si>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</si>
  <si>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</si>
  <si>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</si>
  <si>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</si>
  <si>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</si>
  <si>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</si>
  <si>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</si>
  <si>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</si>
  <si>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</si>
  <si>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</si>
  <si>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</si>
  <si>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</si>
  <si>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</si>
  <si>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</si>
  <si>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</si>
  <si>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</si>
  <si>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</si>
  <si>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</si>
  <si>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</si>
  <si>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</si>
  <si>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</si>
  <si>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</si>
  <si>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</si>
  <si>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</si>
  <si>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</si>
  <si>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</si>
  <si>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</si>
  <si>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</si>
  <si>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</si>
  <si>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</si>
  <si>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</si>
  <si>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</si>
  <si>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</si>
  <si>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</si>
  <si>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</si>
  <si>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</si>
  <si>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</si>
  <si>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</si>
  <si>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</si>
  <si>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</si>
  <si>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</si>
  <si>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</si>
  <si>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</si>
  <si>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</si>
  <si>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</si>
  <si>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</si>
  <si>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</si>
  <si>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</si>
  <si>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</si>
  <si>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</si>
  <si>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</si>
  <si>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</si>
  <si>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</si>
  <si>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</si>
  <si>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</si>
  <si>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</si>
  <si>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</si>
  <si>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</si>
  <si>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</si>
  <si>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</si>
  <si>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</si>
  <si>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</si>
  <si>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</si>
  <si>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</si>
  <si>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</si>
  <si>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</si>
  <si>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</si>
  <si>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</si>
  <si>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</si>
  <si>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</si>
  <si>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</si>
  <si>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</si>
  <si>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</si>
  <si>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</si>
  <si>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</si>
  <si>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</si>
  <si>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</si>
  <si>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</si>
  <si>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</si>
  <si>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</si>
  <si>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</si>
  <si>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</si>
  <si>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</si>
  <si>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</si>
  <si>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</si>
  <si>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</si>
  <si>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</si>
  <si>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</si>
  <si>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</si>
  <si>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</si>
  <si>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</si>
  <si>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</si>
  <si>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</si>
  <si>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</si>
  <si>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</si>
  <si>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</si>
  <si>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</si>
  <si>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</si>
  <si>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</si>
  <si>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</si>
  <si>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</si>
  <si>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</si>
  <si>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</si>
  <si>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</si>
  <si>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</si>
  <si>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</si>
  <si>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</si>
  <si>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</si>
  <si>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</si>
  <si>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</si>
  <si>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</si>
  <si>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</si>
  <si>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</si>
  <si>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</si>
  <si>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</si>
  <si>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</si>
  <si>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</si>
  <si>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</si>
  <si>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</si>
  <si>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</si>
  <si>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</si>
  <si>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</si>
  <si>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</si>
  <si>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</si>
  <si>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</si>
  <si>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</si>
  <si>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</si>
  <si>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</si>
  <si>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</si>
  <si>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</si>
  <si>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</si>
  <si>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</si>
  <si>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</si>
  <si>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</si>
  <si>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</si>
  <si>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</si>
  <si>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</si>
  <si>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</si>
  <si>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</si>
  <si>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</si>
  <si>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</si>
  <si>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</si>
  <si>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</si>
  <si>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</si>
  <si>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</si>
  <si>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</si>
  <si>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</si>
  <si>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</si>
  <si>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</si>
  <si>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</si>
  <si>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</si>
  <si>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</si>
  <si>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</si>
  <si>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</si>
  <si>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</si>
  <si>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</si>
  <si>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</si>
  <si>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</si>
  <si>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</si>
  <si>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</si>
  <si>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</si>
  <si>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</si>
  <si>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</si>
  <si>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</si>
  <si>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</si>
  <si>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</si>
  <si>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</si>
  <si>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</si>
  <si>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</si>
  <si>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</si>
  <si>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</si>
  <si>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</si>
  <si>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</si>
  <si>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</si>
  <si>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</si>
  <si>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</si>
  <si>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</si>
  <si>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</si>
  <si>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</si>
  <si>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</si>
  <si>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</si>
  <si>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</si>
  <si>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</si>
  <si>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</si>
  <si>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</si>
  <si>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</si>
  <si>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</si>
  <si>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</si>
  <si>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</si>
  <si>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</si>
  <si>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</si>
  <si>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</si>
  <si>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</si>
  <si>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</si>
  <si>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</si>
  <si>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</si>
  <si>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</si>
  <si>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</si>
  <si>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</si>
  <si>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</si>
  <si>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</si>
  <si>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</si>
  <si>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</si>
  <si>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</si>
  <si>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</si>
  <si>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</si>
  <si>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</si>
  <si>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</si>
  <si>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</si>
  <si>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</si>
  <si>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</si>
  <si>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</si>
  <si>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</si>
  <si>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</si>
  <si>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</si>
  <si>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</si>
  <si>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</si>
  <si>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</si>
  <si>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</si>
  <si>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</si>
  <si>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</si>
  <si>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</si>
  <si>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</si>
  <si>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</si>
  <si>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</si>
  <si>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</si>
  <si>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</si>
  <si>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</si>
  <si>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</si>
  <si>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</si>
  <si>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</si>
  <si>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</si>
  <si>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</si>
  <si>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</si>
  <si>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</si>
  <si>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</si>
  <si>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</si>
  <si>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</si>
  <si>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</si>
  <si>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</si>
  <si>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</si>
  <si>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</si>
  <si>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</si>
  <si>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</si>
  <si>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</si>
  <si>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</si>
  <si>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</si>
  <si>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</si>
  <si>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</si>
  <si>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</si>
  <si>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</si>
  <si>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</si>
  <si>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</si>
  <si>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</si>
  <si>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</si>
  <si>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</si>
  <si>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</si>
  <si>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</si>
  <si>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</si>
  <si>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</si>
  <si>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</si>
  <si>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</si>
  <si>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</si>
  <si>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</si>
  <si>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</si>
  <si>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</si>
  <si>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</si>
  <si>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</si>
  <si>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</si>
  <si>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</si>
  <si>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</si>
  <si>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</si>
  <si>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</si>
  <si>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</si>
  <si>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</si>
  <si>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</si>
  <si>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</si>
  <si>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</si>
  <si>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</si>
  <si>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</si>
  <si>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</si>
  <si>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</si>
  <si>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</si>
  <si>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</si>
  <si>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</si>
  <si>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</si>
  <si>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</si>
  <si>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</si>
  <si>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</si>
  <si>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</si>
  <si>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</si>
  <si>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</si>
  <si>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</si>
  <si>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</si>
  <si>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</si>
  <si>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</si>
  <si>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</si>
  <si>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</si>
  <si>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</si>
  <si>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</si>
  <si>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</si>
  <si>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</si>
  <si>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</si>
  <si>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</si>
  <si>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</si>
  <si>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</si>
  <si>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</si>
  <si>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</si>
  <si>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</si>
  <si>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</si>
  <si>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</si>
  <si>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</si>
  <si>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</si>
  <si>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</si>
  <si>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</si>
  <si>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</si>
  <si>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</si>
  <si>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</si>
  <si>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</si>
  <si>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</si>
  <si>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</si>
  <si>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</si>
  <si>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</si>
  <si>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</si>
  <si>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</si>
  <si>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</si>
  <si>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</si>
  <si>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</si>
  <si>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</si>
  <si>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</si>
  <si>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</si>
  <si>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</si>
  <si>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</si>
  <si>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</si>
  <si>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</si>
  <si>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</si>
  <si>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</si>
  <si>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</si>
  <si>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</si>
  <si>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</si>
  <si>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</si>
  <si>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</si>
  <si>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</si>
  <si>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</si>
  <si>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</si>
  <si>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</si>
  <si>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</si>
  <si>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</si>
  <si>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</si>
  <si>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</si>
  <si>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</si>
  <si>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</si>
  <si>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</si>
  <si>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</si>
  <si>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</si>
  <si>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</si>
  <si>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</si>
  <si>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</si>
  <si>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</si>
  <si>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</si>
  <si>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</si>
  <si>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</si>
  <si>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</si>
  <si>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</si>
  <si>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</si>
  <si>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</si>
  <si>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</si>
  <si>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</si>
  <si>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</si>
  <si>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</si>
  <si>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</si>
  <si>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</si>
  <si>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</si>
  <si>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</si>
  <si>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</si>
  <si>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</si>
  <si>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</si>
  <si>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</si>
  <si>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</si>
  <si>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</si>
  <si>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</si>
  <si>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</si>
  <si>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</si>
  <si>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</si>
  <si>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</si>
  <si>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</si>
  <si>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</si>
  <si>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</si>
  <si>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</si>
  <si>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</si>
  <si>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</si>
  <si>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</si>
  <si>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</si>
  <si>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</si>
  <si>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</si>
  <si>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</si>
  <si>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</si>
  <si>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</si>
  <si>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</si>
  <si>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</si>
  <si>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</si>
  <si>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</si>
  <si>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</si>
  <si>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</si>
  <si>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</si>
  <si>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</si>
  <si>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</si>
  <si>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</si>
  <si>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</si>
  <si>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</si>
  <si>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</si>
  <si>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</si>
  <si>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</si>
  <si>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</si>
  <si>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</si>
  <si>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</si>
  <si>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</si>
  <si>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</si>
  <si>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</si>
  <si>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</si>
  <si>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</si>
  <si>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</si>
  <si>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</si>
  <si>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</si>
  <si>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</si>
  <si>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</si>
  <si>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</si>
  <si>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</si>
  <si>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</si>
  <si>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</si>
  <si>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</si>
  <si>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</si>
  <si>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</si>
  <si>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</si>
  <si>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</si>
  <si>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</si>
  <si>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</si>
  <si>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</si>
  <si>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</si>
  <si>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</si>
  <si>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</si>
  <si>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</si>
  <si>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</si>
  <si>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</si>
  <si>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</si>
  <si>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</si>
  <si>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</si>
  <si>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</si>
  <si>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</si>
  <si>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</si>
  <si>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</si>
  <si>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</si>
  <si>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</si>
  <si>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</si>
  <si>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</si>
  <si>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</si>
  <si>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</si>
  <si>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</si>
  <si>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</si>
  <si>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</si>
  <si>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</si>
  <si>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</si>
  <si>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</si>
  <si>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</si>
  <si>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</si>
  <si>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</si>
  <si>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</si>
  <si>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</si>
  <si>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</si>
  <si>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</si>
  <si>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</si>
  <si>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</si>
  <si>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</si>
  <si>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</si>
  <si>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</si>
  <si>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</si>
  <si>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</si>
  <si>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</si>
  <si>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</si>
  <si>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</si>
  <si>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</si>
  <si>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</si>
  <si>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</si>
  <si>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</si>
  <si>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</si>
  <si>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</si>
  <si>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</si>
  <si>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</si>
  <si>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</si>
  <si>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</si>
  <si>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</si>
  <si>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</si>
  <si>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</si>
  <si>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</si>
  <si>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</si>
  <si>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</si>
  <si>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</si>
  <si>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</si>
  <si>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</si>
  <si>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</si>
  <si>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</si>
  <si>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</si>
  <si>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</si>
  <si>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</si>
  <si>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</si>
  <si>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</si>
  <si>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</si>
  <si>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</si>
  <si>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</si>
  <si>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</si>
  <si>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</si>
  <si>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</si>
  <si>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</si>
  <si>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</si>
  <si>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</si>
  <si>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</si>
  <si>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</si>
  <si>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</si>
  <si>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</si>
  <si>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</si>
  <si>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</si>
  <si>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</si>
  <si>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</si>
  <si>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</si>
  <si>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</si>
  <si>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</si>
  <si>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</si>
  <si>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</si>
  <si>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</si>
  <si>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</si>
  <si>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</si>
  <si>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</si>
  <si>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</si>
  <si>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</si>
  <si>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</si>
  <si>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</si>
  <si>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</si>
  <si>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</si>
  <si>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</si>
  <si>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</si>
  <si>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</si>
  <si>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</si>
  <si>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</si>
  <si>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</si>
  <si>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</si>
  <si>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</si>
  <si>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</si>
  <si>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</si>
  <si>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</si>
  <si>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</si>
  <si>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</si>
  <si>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</si>
  <si>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</si>
  <si>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</si>
  <si>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</si>
  <si>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</si>
  <si>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</si>
  <si>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</si>
  <si>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</si>
  <si>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</si>
  <si>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</si>
  <si>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</si>
  <si>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</si>
  <si>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</si>
  <si>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</si>
  <si>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</si>
  <si>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</si>
  <si>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</si>
  <si>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</si>
  <si>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</si>
  <si>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</si>
  <si>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</si>
  <si>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</si>
  <si>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</si>
  <si>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</si>
  <si>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</si>
  <si>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</si>
  <si>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</si>
  <si>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</si>
  <si>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</si>
  <si>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</si>
  <si>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</si>
  <si>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</si>
  <si>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</si>
  <si>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</si>
  <si>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</si>
  <si>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</si>
  <si>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</si>
  <si>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</si>
  <si>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</si>
  <si>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</si>
  <si>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</si>
  <si>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</si>
  <si>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</si>
  <si>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</si>
  <si>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</si>
  <si>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</si>
  <si>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</si>
  <si>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</si>
  <si>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</si>
  <si>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</si>
  <si>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</si>
  <si>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</si>
  <si>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</si>
  <si>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</si>
  <si>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</si>
  <si>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</si>
  <si>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</si>
  <si>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</si>
  <si>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</si>
  <si>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</si>
  <si>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</si>
  <si>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</si>
  <si>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</si>
  <si>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</si>
  <si>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</si>
  <si>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</si>
  <si>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</si>
  <si>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</si>
  <si>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</si>
  <si>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</si>
  <si>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</si>
  <si>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</si>
  <si>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</si>
  <si>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</si>
  <si>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</si>
  <si>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</si>
  <si>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</si>
  <si>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</si>
  <si>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</si>
  <si>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</si>
  <si>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</si>
  <si>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</si>
  <si>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</si>
  <si>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</si>
  <si>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</si>
  <si>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</si>
  <si>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</si>
  <si>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</si>
  <si>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</si>
  <si>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</si>
  <si>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</si>
  <si>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</si>
  <si>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</si>
  <si>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</si>
  <si>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</si>
  <si>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</si>
  <si>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</si>
  <si>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</si>
  <si>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</si>
  <si>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</si>
  <si>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</si>
  <si>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</si>
  <si>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</si>
  <si>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</si>
  <si>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</si>
  <si>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</si>
  <si>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</si>
  <si>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</si>
  <si>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</si>
  <si>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</si>
  <si>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</si>
  <si>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</si>
  <si>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</si>
  <si>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</si>
  <si>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</si>
  <si>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</si>
  <si>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</si>
  <si>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</si>
  <si>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</si>
  <si>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</si>
  <si>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</si>
  <si>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</si>
  <si>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</si>
  <si>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</si>
  <si>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</si>
  <si>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</si>
  <si>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</si>
  <si>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</si>
  <si>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</si>
  <si>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</si>
  <si>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</si>
  <si>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</si>
  <si>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</si>
  <si>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</si>
  <si>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</si>
  <si>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</si>
  <si>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</si>
  <si>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</si>
  <si>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</si>
  <si>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</si>
  <si>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</si>
  <si>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</si>
  <si>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</si>
  <si>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</si>
  <si>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</si>
  <si>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</si>
  <si>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</si>
  <si>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</si>
  <si>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</si>
  <si>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</si>
  <si>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</si>
  <si>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</si>
  <si>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</si>
  <si>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</si>
  <si>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</si>
  <si>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</si>
  <si>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</si>
  <si>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</si>
  <si>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</si>
  <si>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</si>
  <si>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</si>
  <si>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</si>
  <si>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</si>
  <si>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</si>
  <si>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</si>
  <si>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</si>
  <si>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</si>
  <si>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</si>
  <si>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</si>
  <si>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</si>
  <si>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</si>
  <si>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</si>
  <si>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</si>
  <si>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</si>
  <si>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</si>
  <si>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</si>
  <si>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</si>
  <si>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</si>
  <si>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</si>
  <si>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</si>
  <si>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</si>
  <si>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</si>
  <si>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</si>
  <si>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</si>
  <si>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</si>
  <si>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</si>
  <si>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</si>
  <si>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</si>
  <si>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</si>
  <si>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</si>
  <si>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</si>
  <si>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</si>
  <si>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</si>
  <si>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</si>
  <si>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</si>
  <si>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</si>
  <si>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</si>
  <si>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</si>
  <si>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</si>
  <si>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</si>
  <si>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</si>
  <si>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</si>
  <si>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</si>
  <si>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</si>
  <si>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</si>
  <si>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</si>
  <si>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</si>
  <si>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</si>
  <si>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</si>
  <si>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</si>
  <si>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</si>
  <si>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</si>
  <si>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</si>
  <si>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</si>
  <si>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</si>
  <si>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</si>
  <si>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</si>
  <si>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</si>
  <si>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</si>
  <si>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</si>
  <si>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</si>
  <si>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</si>
  <si>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</si>
  <si>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</si>
  <si>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</si>
  <si>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</si>
  <si>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</si>
  <si>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</si>
  <si>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</si>
  <si>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</si>
  <si>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</si>
  <si>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</si>
  <si>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</si>
  <si>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</si>
  <si>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</si>
  <si>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</si>
  <si>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</si>
  <si>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</si>
  <si>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</si>
  <si>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</si>
  <si>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</si>
  <si>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</si>
  <si>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</si>
  <si>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</si>
  <si>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</si>
  <si>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</si>
  <si>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</si>
  <si>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</si>
  <si>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</si>
  <si>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</si>
  <si>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</si>
  <si>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</si>
  <si>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</si>
  <si>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</si>
  <si>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</si>
  <si>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</si>
  <si>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</si>
  <si>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</si>
  <si>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</si>
  <si>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</si>
  <si>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</si>
  <si>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</si>
  <si>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</si>
  <si>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</si>
  <si>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</si>
  <si>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</si>
  <si>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</si>
  <si>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</si>
  <si>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</si>
  <si>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</si>
  <si>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</si>
  <si>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</si>
  <si>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</si>
  <si>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</si>
  <si>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</si>
  <si>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</si>
  <si>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</si>
  <si>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</si>
  <si>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</si>
  <si>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</si>
  <si>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</si>
  <si>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</si>
  <si>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</si>
  <si>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</si>
  <si>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</si>
  <si>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</si>
  <si>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</si>
  <si>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</si>
  <si>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</si>
  <si>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</si>
  <si>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</si>
  <si>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</si>
  <si>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</si>
  <si>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</si>
  <si>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</si>
  <si>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</si>
  <si>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</si>
  <si>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</si>
  <si>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</si>
  <si>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</si>
  <si>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</si>
  <si>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</si>
  <si>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</si>
  <si>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</si>
  <si>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</si>
  <si>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</si>
  <si>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</si>
  <si>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</si>
  <si>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</si>
  <si>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</si>
  <si>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</si>
  <si>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</si>
  <si>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</si>
  <si>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</si>
  <si>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</si>
  <si>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</si>
  <si>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</si>
  <si>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</si>
  <si>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</si>
  <si>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</si>
  <si>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</si>
  <si>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</si>
  <si>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</si>
  <si>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</si>
  <si>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</si>
  <si>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</si>
  <si>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</si>
  <si>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</si>
  <si>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</si>
  <si>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</si>
  <si>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</si>
  <si>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</si>
  <si>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</si>
  <si>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</si>
  <si>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</si>
  <si>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</si>
  <si>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</si>
  <si>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</si>
  <si>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</si>
  <si>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</si>
  <si>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</si>
  <si>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</si>
  <si>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</si>
  <si>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</si>
  <si>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</si>
  <si>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</si>
  <si>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</si>
  <si>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</si>
  <si>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</si>
  <si>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</si>
  <si>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</si>
  <si>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</si>
  <si>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</si>
  <si>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</si>
  <si>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</si>
  <si>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</si>
  <si>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</si>
  <si>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</si>
  <si>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</si>
  <si>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</si>
  <si>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</si>
  <si>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</si>
  <si>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</si>
  <si>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</si>
  <si>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</si>
  <si>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</si>
  <si>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</si>
  <si>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</si>
  <si>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</si>
  <si>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</si>
  <si>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</si>
  <si>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</si>
  <si>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</si>
  <si>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</si>
  <si>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</si>
  <si>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</si>
  <si>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</si>
  <si>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</si>
  <si>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</si>
  <si>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</si>
  <si>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</si>
  <si>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</si>
  <si>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</si>
  <si>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</si>
  <si>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</si>
  <si>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</si>
  <si>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</si>
  <si>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</si>
  <si>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</si>
  <si>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</si>
  <si>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</si>
  <si>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</si>
  <si>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</si>
  <si>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</si>
  <si>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</si>
  <si>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</si>
  <si>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</si>
  <si>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</si>
  <si>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</si>
  <si>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</si>
  <si>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</si>
  <si>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</si>
  <si>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</si>
  <si>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</si>
  <si>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</si>
  <si>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</si>
  <si>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</si>
  <si>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</si>
  <si>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</si>
  <si>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</si>
  <si>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</si>
  <si>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</si>
  <si>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</si>
  <si>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</si>
  <si>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</si>
  <si>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</si>
  <si>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</si>
  <si>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</si>
  <si>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</si>
  <si>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</si>
  <si>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</si>
  <si>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</si>
  <si>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</si>
  <si>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</si>
  <si>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</si>
  <si>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</si>
  <si>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</si>
  <si>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</si>
  <si>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</si>
  <si>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</si>
  <si>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</si>
  <si>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</si>
  <si>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</si>
  <si>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</si>
  <si>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</si>
  <si>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</si>
  <si>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</si>
  <si>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</si>
  <si>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</si>
  <si>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</si>
  <si>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</si>
  <si>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</si>
  <si>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</si>
  <si>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</si>
  <si>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</si>
  <si>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</si>
  <si>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</si>
  <si>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</si>
  <si>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</si>
  <si>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</si>
  <si>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</si>
  <si>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</si>
  <si>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</si>
  <si>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</si>
  <si>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</si>
  <si>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</si>
  <si>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</si>
  <si>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</si>
  <si>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</si>
  <si>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</si>
  <si>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</si>
  <si>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</si>
  <si>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</si>
  <si>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</si>
  <si>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</si>
  <si>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</si>
  <si>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</si>
  <si>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</si>
  <si>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</si>
  <si>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</si>
  <si>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</si>
  <si>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</si>
  <si>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</si>
  <si>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</si>
  <si>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</si>
  <si>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</si>
  <si>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</si>
  <si>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</si>
  <si>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</si>
  <si>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</si>
  <si>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</si>
  <si>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</si>
  <si>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</si>
  <si>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</si>
  <si>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</si>
  <si>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</si>
  <si>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</si>
  <si>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</si>
  <si>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</si>
  <si>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</si>
  <si>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</si>
  <si>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</si>
  <si>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</si>
  <si>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</si>
  <si>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</si>
  <si>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</si>
  <si>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</si>
  <si>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</si>
  <si>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</si>
  <si>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</si>
  <si>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</si>
  <si>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</si>
  <si>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</si>
  <si>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</si>
  <si>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</si>
  <si>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</si>
  <si>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</si>
  <si>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</si>
  <si>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</si>
  <si>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</si>
  <si>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</si>
  <si>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</si>
  <si>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</si>
  <si>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</si>
  <si>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</si>
  <si>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</si>
  <si>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</si>
  <si>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</si>
  <si>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</si>
  <si>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</si>
  <si>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</si>
  <si>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</si>
  <si>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</si>
  <si>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</si>
  <si>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</si>
  <si>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</si>
  <si>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</si>
  <si>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</si>
  <si>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</si>
  <si>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</si>
  <si>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</si>
  <si>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</si>
  <si>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</si>
  <si>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</si>
  <si>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</si>
  <si>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</si>
  <si>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</si>
  <si>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</si>
  <si>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</si>
  <si>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</si>
  <si>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</si>
  <si>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</si>
  <si>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</si>
  <si>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</si>
  <si>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</si>
  <si>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</si>
  <si>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</si>
  <si>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</si>
  <si>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</si>
  <si>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</si>
  <si>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</si>
  <si>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</si>
  <si>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</si>
  <si>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</si>
  <si>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</si>
  <si>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</si>
  <si>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</si>
  <si>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</si>
  <si>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</si>
  <si>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</si>
  <si>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</si>
  <si>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</si>
  <si>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</si>
  <si>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</si>
  <si>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</si>
  <si>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</si>
  <si>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</si>
  <si>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</si>
  <si>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</si>
  <si>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</si>
  <si>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</si>
  <si>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</si>
  <si>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</si>
  <si>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</si>
  <si>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</si>
  <si>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</si>
  <si>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</si>
  <si>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</si>
  <si>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</si>
  <si>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</si>
  <si>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</si>
  <si>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</si>
  <si>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</si>
  <si>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</si>
  <si>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</si>
  <si>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</si>
  <si>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</si>
  <si>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</si>
  <si>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</si>
  <si>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</si>
  <si>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</si>
  <si>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</si>
  <si>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</si>
  <si>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</si>
  <si>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</si>
  <si>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</si>
  <si>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</si>
  <si>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</si>
  <si>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</si>
  <si>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</si>
  <si>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</si>
  <si>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</si>
  <si>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</si>
  <si>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</si>
  <si>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</si>
  <si>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</si>
  <si>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</si>
  <si>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</si>
  <si>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</si>
  <si>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</si>
  <si>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</si>
  <si>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</si>
  <si>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</si>
  <si>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</si>
  <si>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</si>
  <si>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</si>
  <si>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</si>
  <si>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</si>
  <si>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</si>
  <si>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</si>
  <si>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</si>
  <si>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</si>
  <si>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</si>
  <si>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</si>
  <si>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</si>
  <si>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</si>
  <si>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</si>
  <si>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</si>
  <si>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</si>
  <si>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</si>
  <si>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</si>
  <si>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</si>
  <si>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</si>
  <si>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</si>
  <si>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</si>
  <si>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</si>
  <si>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</si>
  <si>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</si>
  <si>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</si>
  <si>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</si>
  <si>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</si>
  <si>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</si>
  <si>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</si>
  <si>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</si>
  <si>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</si>
  <si>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</si>
  <si>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</si>
  <si>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</si>
  <si>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</si>
  <si>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</si>
  <si>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</si>
  <si>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</si>
  <si>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</si>
  <si>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</si>
  <si>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</si>
  <si>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</si>
  <si>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</si>
  <si>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</si>
  <si>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</si>
  <si>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</si>
  <si>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</si>
  <si>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</si>
  <si>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</si>
  <si>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</si>
  <si>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</si>
  <si>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</si>
  <si>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</si>
  <si>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</si>
  <si>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</si>
  <si>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</si>
  <si>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</si>
  <si>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</si>
  <si>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</si>
  <si>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</si>
  <si>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</si>
  <si>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</si>
  <si>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</si>
  <si>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</si>
  <si>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</si>
  <si>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</si>
  <si>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</si>
  <si>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</si>
  <si>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</si>
  <si>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</si>
  <si>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</si>
  <si>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</si>
  <si>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</si>
  <si>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</si>
  <si>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</si>
  <si>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</si>
  <si>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</si>
  <si>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</si>
  <si>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</si>
  <si>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</si>
  <si>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</si>
  <si>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</si>
  <si>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</si>
  <si>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</si>
  <si>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</si>
  <si>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</si>
  <si>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</si>
  <si>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</si>
  <si>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</si>
  <si>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</si>
  <si>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</si>
  <si>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</si>
  <si>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</si>
  <si>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</si>
  <si>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</si>
  <si>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</si>
  <si>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</si>
  <si>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</si>
  <si>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</si>
  <si>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</si>
  <si>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</si>
  <si>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</si>
  <si>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</si>
  <si>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</si>
  <si>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</si>
  <si>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</si>
  <si>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</si>
  <si>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</si>
  <si>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</si>
  <si>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</si>
  <si>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</si>
  <si>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</si>
  <si>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</si>
  <si>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</si>
  <si>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</si>
  <si>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</si>
  <si>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</si>
  <si>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</si>
  <si>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</si>
  <si>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</si>
  <si>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</si>
  <si>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</si>
  <si>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</si>
  <si>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</si>
  <si>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</si>
  <si>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</si>
  <si>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</si>
  <si>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</si>
  <si>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</si>
  <si>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</si>
  <si>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</si>
  <si>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</si>
  <si>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</si>
  <si>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</si>
  <si>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</si>
  <si>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</si>
  <si>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</si>
  <si>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</si>
  <si>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</si>
  <si>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</si>
  <si>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</si>
  <si>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</si>
  <si>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</si>
  <si>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</si>
  <si>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</si>
  <si>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</si>
  <si>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</si>
  <si>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</si>
  <si>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</si>
  <si>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</si>
  <si>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</si>
  <si>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</si>
  <si>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</si>
  <si>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</si>
  <si>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</si>
  <si>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</si>
  <si>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</si>
  <si>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</si>
  <si>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</si>
  <si>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</si>
  <si>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</si>
  <si>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</si>
  <si>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</si>
  <si>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</si>
  <si>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</si>
  <si>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</si>
  <si>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</si>
  <si>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</si>
  <si>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</si>
  <si>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</si>
  <si>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</si>
  <si>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</si>
  <si>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</si>
  <si>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</si>
  <si>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</si>
  <si>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</si>
  <si>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</si>
  <si>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</si>
  <si>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</si>
  <si>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</si>
  <si>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</si>
  <si>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</si>
  <si>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</si>
  <si>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</si>
  <si>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</si>
  <si>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</si>
  <si>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</si>
  <si>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</si>
  <si>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</si>
  <si>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</si>
  <si>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</si>
  <si>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</si>
  <si>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</si>
  <si>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</si>
  <si>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</si>
  <si>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</si>
  <si>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</si>
  <si>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</si>
  <si>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</si>
  <si>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</si>
  <si>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</si>
  <si>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</si>
  <si>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</si>
  <si>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</si>
  <si>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</si>
  <si>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</si>
  <si>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</si>
  <si>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</si>
  <si>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</si>
  <si>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</si>
  <si>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</si>
  <si>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</si>
  <si>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</si>
  <si>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</si>
  <si>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</si>
  <si>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</si>
  <si>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</si>
  <si>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</si>
  <si>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</si>
  <si>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</si>
  <si>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</si>
  <si>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</si>
  <si>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</si>
  <si>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</si>
  <si>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</si>
  <si>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</si>
  <si>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</si>
  <si>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</si>
  <si>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</si>
  <si>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</si>
  <si>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</si>
  <si>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</si>
  <si>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</si>
  <si>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</si>
  <si>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</si>
  <si>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</si>
  <si>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</si>
  <si>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</si>
  <si>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</si>
  <si>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</si>
  <si>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</si>
  <si>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</si>
  <si>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</si>
  <si>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</si>
  <si>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</si>
  <si>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</si>
  <si>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</si>
  <si>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</si>
  <si>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</si>
  <si>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</si>
  <si>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</si>
  <si>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</si>
  <si>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</si>
  <si>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</si>
  <si>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</si>
  <si>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</si>
  <si>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</si>
  <si>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</si>
  <si>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</si>
  <si>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</si>
  <si>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</si>
  <si>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</si>
  <si>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</si>
  <si>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</si>
  <si>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</si>
  <si>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</si>
  <si>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</si>
  <si>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</si>
  <si>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</si>
  <si>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</si>
  <si>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</si>
  <si>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</si>
  <si>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</si>
  <si>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</si>
  <si>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</si>
  <si>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</si>
  <si>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</si>
  <si>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</si>
  <si>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</si>
  <si>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</si>
  <si>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</si>
  <si>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</si>
  <si>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</si>
  <si>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</si>
  <si>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</si>
  <si>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</si>
  <si>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</si>
  <si>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</si>
  <si>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</si>
  <si>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</si>
  <si>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</si>
  <si>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</si>
  <si>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</si>
  <si>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</si>
  <si>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</si>
  <si>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</si>
  <si>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</si>
  <si>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</si>
  <si>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</si>
  <si>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</si>
  <si>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</si>
  <si>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</si>
  <si>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</si>
  <si>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</si>
  <si>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</si>
  <si>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</si>
  <si>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</si>
  <si>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</si>
  <si>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</si>
  <si>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</si>
  <si>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</si>
  <si>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</si>
  <si>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</si>
  <si>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</si>
  <si>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</si>
  <si>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</si>
  <si>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</si>
  <si>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</si>
  <si>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</si>
  <si>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</si>
  <si>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</si>
  <si>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</si>
  <si>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</si>
  <si>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</si>
  <si>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</si>
  <si>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</si>
  <si>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</si>
  <si>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</si>
  <si>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</si>
  <si>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</si>
  <si>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</si>
  <si>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</si>
  <si>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</si>
  <si>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</si>
  <si>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</si>
  <si>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</si>
  <si>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</si>
  <si>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</si>
  <si>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</si>
  <si>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</si>
  <si>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</si>
  <si>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</si>
  <si>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</si>
  <si>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</si>
  <si>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</si>
  <si>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</si>
  <si>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</si>
  <si>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</si>
  <si>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</si>
  <si>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</si>
  <si>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</si>
  <si>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</si>
  <si>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</si>
  <si>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</si>
  <si>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</si>
  <si>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</si>
  <si>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</si>
  <si>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</si>
  <si>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</si>
  <si>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</si>
  <si>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</si>
  <si>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</si>
  <si>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</si>
  <si>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</si>
  <si>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</si>
  <si>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</si>
  <si>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</si>
  <si>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</si>
  <si>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</si>
  <si>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</si>
  <si>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</si>
  <si>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</si>
  <si>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</si>
  <si>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</si>
  <si>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</si>
  <si>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</si>
  <si>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</si>
  <si>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</si>
  <si>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</si>
  <si>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</si>
  <si>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</si>
  <si>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</si>
  <si>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</si>
  <si>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</si>
  <si>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</si>
  <si>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</si>
  <si>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</si>
  <si>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</si>
  <si>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</si>
  <si>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</si>
  <si>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</si>
  <si>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</si>
  <si>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</si>
  <si>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</si>
  <si>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</si>
  <si>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</si>
  <si>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</si>
  <si>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</si>
  <si>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</si>
  <si>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</si>
  <si>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</si>
  <si>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</si>
  <si>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</si>
  <si>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</si>
  <si>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</si>
  <si>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</si>
  <si>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</si>
  <si>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</si>
  <si>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</si>
  <si>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</si>
  <si>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</si>
  <si>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</si>
  <si>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</si>
  <si>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</si>
  <si>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</si>
  <si>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</si>
  <si>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</si>
  <si>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</si>
  <si>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</si>
  <si>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</si>
  <si>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</si>
  <si>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</si>
  <si>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</si>
  <si>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</si>
  <si>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</si>
  <si>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</si>
  <si>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</si>
  <si>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</si>
  <si>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</si>
  <si>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</si>
  <si>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</si>
  <si>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</si>
  <si>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</si>
  <si>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</si>
  <si>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</si>
  <si>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</si>
  <si>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</si>
  <si>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</si>
  <si>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</si>
  <si>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</si>
  <si>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</si>
  <si>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</si>
  <si>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</si>
  <si>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</si>
  <si>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</si>
  <si>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</si>
  <si>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</si>
  <si>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</si>
  <si>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</si>
  <si>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</si>
  <si>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</si>
  <si>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</si>
  <si>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</si>
  <si>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</si>
  <si>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</si>
  <si>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</si>
  <si>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</si>
  <si>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</si>
  <si>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</si>
  <si>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</si>
  <si>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</si>
  <si>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</si>
  <si>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</si>
  <si>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</si>
  <si>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</si>
  <si>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</si>
  <si>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</si>
  <si>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</si>
  <si>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</si>
  <si>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</si>
  <si>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</si>
  <si>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</si>
  <si>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</si>
  <si>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</si>
  <si>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</si>
  <si>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</si>
  <si>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</si>
  <si>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</si>
  <si>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</si>
  <si>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</si>
  <si>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</si>
  <si>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</si>
  <si>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</si>
  <si>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</si>
  <si>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</si>
  <si>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</si>
  <si>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</si>
  <si>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</si>
  <si>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</si>
  <si>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</si>
  <si>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</si>
  <si>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</si>
  <si>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</si>
  <si>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</si>
  <si>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</si>
  <si>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</si>
  <si>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</si>
  <si>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</si>
  <si>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</si>
  <si>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</si>
  <si>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</si>
  <si>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</si>
  <si>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</si>
  <si>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</si>
  <si>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</si>
  <si>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</si>
  <si>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</si>
  <si>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</si>
  <si>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</si>
  <si>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</si>
  <si>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</si>
  <si>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</si>
  <si>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</si>
  <si>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</si>
  <si>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</si>
  <si>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</si>
  <si>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</si>
  <si>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</si>
  <si>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</si>
  <si>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</si>
  <si>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</si>
  <si>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</si>
  <si>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</si>
  <si>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</si>
  <si>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</si>
  <si>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</si>
  <si>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</si>
  <si>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</si>
  <si>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</si>
  <si>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</si>
  <si>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</si>
  <si>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</si>
  <si>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</si>
  <si>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</si>
  <si>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</si>
  <si>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</si>
  <si>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</si>
  <si>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</si>
  <si>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</si>
  <si>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</si>
  <si>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</si>
  <si>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</si>
  <si>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</si>
  <si>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</si>
  <si>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</si>
  <si>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</si>
  <si>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</si>
  <si>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</si>
  <si>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</si>
  <si>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</si>
  <si>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</si>
  <si>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</si>
  <si>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</si>
  <si>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</si>
  <si>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</si>
  <si>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</si>
  <si>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</si>
  <si>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</si>
  <si>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</si>
  <si>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</si>
  <si>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</si>
  <si>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</si>
  <si>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</si>
  <si>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</si>
  <si>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</si>
  <si>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</si>
  <si>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</si>
  <si>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</si>
  <si>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</si>
  <si>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</si>
  <si>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</si>
  <si>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</si>
  <si>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</si>
  <si>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</si>
  <si>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</si>
  <si>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</si>
  <si>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</si>
  <si>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</si>
  <si>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</si>
  <si>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</si>
  <si>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</si>
  <si>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</si>
  <si>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</si>
  <si>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</si>
  <si>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</si>
  <si>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</si>
  <si>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</si>
  <si>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</si>
  <si>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</si>
  <si>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</si>
  <si>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</si>
  <si>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</si>
  <si>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</si>
  <si>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</si>
  <si>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</si>
  <si>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</si>
  <si>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</si>
  <si>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</si>
  <si>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</si>
  <si>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</si>
  <si>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</si>
  <si>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</si>
  <si>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</si>
  <si>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</si>
  <si>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</si>
  <si>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</si>
  <si>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</si>
  <si>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</si>
  <si>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</si>
  <si>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</si>
  <si>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</si>
  <si>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</si>
  <si>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</si>
  <si>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</si>
  <si>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</si>
  <si>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</si>
  <si>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</si>
  <si>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</si>
  <si>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</si>
  <si>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</si>
  <si>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</si>
  <si>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</si>
  <si>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</si>
  <si>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</si>
  <si>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</si>
  <si>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</si>
  <si>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</si>
  <si>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</si>
  <si>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</si>
  <si>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</si>
  <si>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</si>
  <si>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</si>
  <si>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</si>
  <si>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</si>
  <si>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</si>
  <si>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</si>
  <si>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</si>
  <si>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</si>
  <si>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</si>
  <si>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</si>
  <si>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</si>
  <si>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</si>
  <si>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</si>
  <si>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</si>
  <si>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</si>
  <si>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</si>
  <si>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</si>
  <si>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</si>
  <si>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</si>
  <si>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</si>
  <si>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</si>
  <si>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</si>
  <si>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</si>
  <si>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</si>
  <si>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</si>
  <si>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</si>
  <si>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</si>
  <si>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</si>
  <si>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</si>
  <si>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</si>
  <si>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</si>
  <si>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</si>
  <si>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</si>
  <si>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</si>
  <si>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</si>
  <si>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</si>
  <si>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</si>
  <si>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</si>
  <si>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</si>
  <si>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</si>
  <si>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</si>
  <si>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</si>
  <si>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</si>
  <si>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</si>
  <si>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</si>
  <si>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</si>
  <si>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</si>
  <si>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</si>
  <si>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</si>
  <si>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</si>
  <si>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</si>
  <si>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</si>
  <si>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</si>
  <si>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</si>
  <si>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</si>
  <si>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</si>
  <si>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</si>
  <si>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</si>
  <si>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</si>
  <si>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</si>
  <si>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</si>
  <si>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</si>
  <si>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</si>
  <si>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</si>
  <si>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</si>
  <si>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</si>
  <si>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</si>
  <si>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</si>
  <si>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</si>
  <si>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</si>
  <si>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</si>
  <si>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</si>
  <si>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</si>
  <si>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</si>
  <si>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</si>
  <si>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</si>
  <si>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</si>
  <si>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</si>
  <si>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</si>
  <si>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</si>
  <si>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</si>
  <si>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</si>
  <si>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</si>
  <si>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</si>
  <si>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</si>
  <si>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</si>
  <si>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</si>
  <si>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</si>
  <si>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</si>
  <si>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</si>
  <si>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</si>
  <si>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</si>
  <si>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</si>
  <si>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</si>
  <si>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</si>
  <si>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</si>
  <si>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</si>
  <si>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</si>
  <si>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</si>
  <si>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</si>
  <si>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</si>
  <si>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</si>
  <si>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</si>
  <si>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</si>
  <si>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</si>
  <si>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</si>
  <si>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</si>
  <si>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</si>
  <si>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</si>
  <si>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</si>
  <si>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</si>
  <si>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</si>
  <si>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</si>
  <si>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</si>
  <si>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</si>
  <si>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</si>
  <si>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</si>
  <si>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</si>
  <si>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</si>
  <si>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</si>
  <si>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</si>
  <si>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</si>
  <si>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</si>
  <si>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</si>
  <si>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</si>
  <si>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</si>
  <si>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</si>
  <si>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</si>
  <si>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</si>
  <si>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</si>
  <si>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</si>
  <si>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</si>
  <si>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</si>
  <si>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</si>
  <si>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</si>
  <si>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</si>
  <si>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</si>
  <si>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</si>
  <si>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</si>
  <si>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</si>
  <si>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</si>
  <si>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</si>
  <si>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</si>
  <si>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</si>
  <si>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</si>
  <si>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</si>
  <si>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</si>
  <si>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</si>
  <si>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</si>
  <si>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</si>
  <si>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</si>
  <si>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</si>
  <si>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</si>
  <si>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</si>
  <si>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</si>
  <si>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</si>
  <si>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</si>
  <si>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</si>
  <si>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</si>
  <si>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</si>
  <si>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</si>
  <si>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</si>
  <si>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</si>
  <si>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</si>
  <si>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</si>
  <si>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</si>
  <si>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</si>
  <si>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</si>
  <si>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</si>
  <si>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</si>
  <si>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</si>
  <si>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</si>
  <si>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</si>
  <si>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</si>
  <si>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</si>
  <si>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</si>
  <si>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</si>
  <si>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</si>
  <si>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</si>
  <si>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</si>
  <si>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</si>
  <si>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</si>
  <si>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</si>
  <si>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</si>
  <si>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</si>
  <si>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</si>
  <si>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</si>
  <si>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</si>
  <si>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</si>
  <si>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</si>
  <si>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</si>
  <si>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</si>
  <si>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</si>
  <si>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</si>
  <si>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</si>
  <si>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</si>
  <si>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</si>
  <si>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</si>
  <si>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</si>
  <si>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</si>
  <si>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</si>
  <si>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</si>
  <si>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</si>
  <si>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</si>
  <si>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</si>
  <si>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</si>
  <si>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</si>
  <si>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</si>
  <si>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</si>
  <si>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</si>
  <si>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</si>
  <si>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</si>
  <si>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</si>
  <si>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</si>
  <si>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</si>
  <si>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</si>
  <si>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</si>
  <si>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</si>
  <si>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</si>
  <si>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</si>
  <si>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</si>
  <si>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</si>
  <si>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</si>
  <si>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</si>
  <si>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</si>
  <si>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</si>
  <si>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</si>
  <si>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</si>
  <si>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</si>
  <si>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</si>
  <si>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</si>
  <si>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</si>
  <si>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</si>
  <si>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</si>
  <si>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</si>
  <si>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</si>
  <si>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</si>
  <si>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</si>
  <si>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</si>
  <si>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</si>
  <si>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</si>
  <si>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</si>
  <si>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</si>
  <si>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</si>
  <si>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</si>
  <si>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</si>
  <si>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</si>
  <si>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</si>
  <si>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</si>
  <si>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</si>
  <si>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</si>
  <si>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</si>
  <si>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</si>
  <si>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</si>
  <si>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</si>
  <si>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</si>
  <si>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</si>
  <si>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</si>
  <si>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</si>
  <si>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</si>
  <si>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</si>
  <si>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</si>
  <si>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</si>
  <si>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</si>
  <si>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</si>
  <si>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</si>
  <si>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</si>
  <si>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</si>
  <si>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</si>
  <si>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</si>
  <si>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</si>
  <si>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</si>
  <si>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</si>
  <si>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</si>
  <si>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</si>
  <si>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</si>
  <si>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</si>
  <si>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</si>
  <si>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</si>
  <si>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</si>
  <si>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</si>
  <si>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</si>
  <si>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</si>
  <si>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</si>
  <si>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</si>
  <si>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</si>
  <si>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</si>
  <si>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</si>
  <si>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</si>
  <si>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</si>
  <si>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</si>
  <si>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</si>
  <si>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</si>
  <si>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</si>
  <si>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</si>
  <si>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</si>
  <si>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</si>
  <si>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</si>
  <si>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</si>
  <si>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</si>
  <si>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</si>
  <si>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</si>
  <si>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</si>
  <si>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</si>
  <si>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</si>
  <si>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</si>
  <si>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</si>
  <si>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</si>
  <si>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</si>
  <si>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</si>
  <si>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</si>
  <si>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</si>
  <si>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</si>
  <si>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</si>
  <si>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</si>
  <si>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</si>
  <si>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</si>
  <si>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</si>
  <si>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</si>
  <si>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</si>
  <si>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</si>
  <si>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</si>
  <si>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</si>
  <si>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</si>
  <si>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</si>
  <si>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</si>
  <si>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</si>
  <si>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</si>
  <si>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</si>
  <si>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</si>
  <si>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</si>
  <si>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</si>
  <si>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</si>
  <si>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</si>
  <si>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</si>
  <si>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</si>
  <si>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</si>
  <si>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</si>
  <si>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</si>
  <si>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</si>
  <si>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</si>
  <si>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</si>
  <si>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</si>
  <si>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</si>
  <si>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</si>
  <si>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</si>
  <si>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</si>
  <si>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</si>
  <si>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</si>
  <si>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</si>
  <si>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</si>
  <si>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</si>
  <si>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</si>
  <si>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</si>
  <si>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</si>
  <si>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</si>
  <si>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</si>
  <si>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</si>
  <si>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</si>
  <si>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</si>
  <si>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</si>
  <si>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</si>
  <si>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</si>
  <si>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</si>
  <si>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</si>
  <si>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</si>
  <si>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</si>
  <si>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</si>
  <si>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</si>
  <si>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</si>
  <si>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</si>
  <si>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</si>
  <si>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</si>
  <si>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</si>
  <si>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</si>
  <si>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</si>
  <si>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</si>
  <si>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</si>
  <si>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</si>
  <si>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</si>
  <si>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</si>
  <si>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</si>
  <si>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</si>
  <si>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</si>
  <si>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</si>
  <si>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</si>
  <si>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</si>
  <si>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</si>
  <si>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</si>
  <si>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</si>
  <si>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</si>
  <si>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</si>
  <si>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</si>
  <si>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</si>
  <si>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</si>
  <si>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</si>
  <si>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</si>
  <si>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</si>
  <si>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</si>
  <si>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</si>
  <si>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</si>
  <si>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</si>
  <si>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</si>
  <si>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</si>
  <si>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</si>
  <si>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</si>
  <si>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</si>
  <si>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</si>
  <si>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</si>
  <si>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</si>
  <si>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</si>
  <si>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</si>
  <si>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</si>
  <si>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</si>
  <si>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</si>
  <si>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</si>
  <si>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</si>
  <si>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</si>
  <si>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</si>
  <si>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</si>
  <si>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</si>
  <si>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</si>
  <si>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</si>
  <si>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</si>
  <si>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</si>
  <si>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</si>
  <si>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</si>
  <si>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</si>
  <si>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</si>
  <si>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</si>
  <si>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</si>
  <si>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</si>
  <si>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</si>
  <si>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</si>
  <si>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</si>
  <si>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</si>
  <si>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</si>
  <si>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</si>
  <si>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</si>
  <si>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</si>
  <si>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</si>
  <si>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</si>
  <si>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</si>
  <si>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</si>
  <si>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</si>
  <si>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</si>
  <si>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</si>
  <si>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</si>
  <si>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</si>
  <si>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</si>
  <si>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</si>
  <si>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</si>
  <si>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</si>
  <si>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</si>
  <si>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</si>
  <si>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</si>
  <si>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</si>
  <si>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</si>
  <si>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</si>
  <si>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</si>
  <si>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</si>
  <si>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</si>
  <si>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</si>
  <si>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</si>
  <si>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</si>
  <si>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</si>
  <si>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</si>
  <si>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</si>
  <si>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</si>
  <si>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</si>
  <si>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</si>
  <si>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</si>
  <si>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</si>
  <si>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</si>
  <si>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</si>
  <si>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</si>
  <si>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</si>
  <si>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</si>
  <si>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</si>
  <si>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</si>
  <si>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</si>
  <si>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</si>
  <si>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</si>
  <si>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</si>
  <si>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</si>
  <si>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</si>
  <si>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</si>
  <si>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</si>
  <si>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</si>
  <si>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</si>
  <si>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</si>
  <si>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</si>
  <si>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</si>
  <si>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</si>
  <si>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</si>
  <si>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</si>
  <si>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</si>
  <si>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</si>
  <si>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</si>
  <si>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</si>
  <si>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</si>
  <si>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</si>
  <si>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</si>
  <si>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</si>
  <si>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</si>
  <si>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</si>
  <si>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</si>
  <si>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</si>
  <si>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</si>
  <si>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</si>
  <si>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</si>
  <si>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</si>
  <si>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</si>
  <si>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</si>
  <si>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</si>
  <si>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</si>
  <si>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</si>
  <si>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</si>
  <si>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</si>
  <si>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</si>
  <si>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</si>
  <si>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</si>
  <si>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</si>
  <si>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</si>
  <si>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</si>
  <si>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</si>
  <si>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</si>
  <si>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</si>
  <si>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</si>
  <si>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</si>
  <si>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</si>
  <si>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</si>
  <si>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</si>
  <si>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</si>
  <si>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</si>
  <si>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</si>
  <si>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</si>
  <si>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</si>
  <si>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</si>
  <si>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</si>
  <si>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</si>
  <si>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</si>
  <si>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</si>
  <si>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</si>
  <si>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</si>
  <si>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</si>
  <si>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</si>
  <si>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</si>
  <si>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</si>
  <si>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</si>
  <si>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</si>
  <si>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</si>
  <si>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</si>
  <si>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</si>
  <si>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</si>
  <si>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</si>
  <si>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</si>
  <si>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</si>
  <si>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</si>
  <si>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</si>
  <si>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</si>
  <si>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</si>
  <si>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</si>
  <si>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</si>
  <si>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</si>
  <si>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</si>
  <si>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</si>
  <si>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</si>
  <si>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</si>
  <si>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</si>
  <si>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</si>
  <si>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</si>
  <si>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</si>
  <si>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</si>
  <si>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</si>
  <si>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</si>
  <si>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</si>
  <si>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</si>
  <si>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</si>
  <si>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</si>
  <si>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</si>
  <si>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</si>
  <si>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</si>
  <si>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</si>
  <si>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</si>
  <si>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</si>
  <si>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</si>
  <si>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</si>
  <si>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</si>
  <si>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</si>
  <si>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</si>
  <si>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</si>
  <si>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</si>
  <si>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</si>
  <si>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</si>
  <si>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</si>
  <si>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</si>
  <si>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</si>
  <si>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</si>
  <si>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</si>
  <si>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</si>
  <si>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</si>
  <si>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</si>
  <si>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</si>
  <si>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</si>
  <si>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</si>
  <si>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</si>
  <si>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</si>
  <si>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</si>
  <si>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</si>
  <si>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</si>
  <si>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</si>
  <si>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</si>
  <si>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</si>
  <si>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</si>
  <si>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</si>
  <si>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</si>
  <si>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</si>
  <si>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</si>
  <si>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</si>
  <si>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</si>
  <si>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</si>
  <si>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</si>
  <si>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</si>
  <si>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</si>
  <si>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</si>
  <si>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</si>
  <si>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</si>
  <si>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</si>
  <si>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</si>
  <si>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</si>
  <si>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</si>
  <si>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</si>
  <si>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</si>
  <si>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</si>
  <si>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</si>
  <si>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</si>
  <si>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</si>
  <si>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</si>
  <si>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</si>
  <si>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</si>
  <si>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</si>
  <si>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</si>
  <si>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</si>
  <si>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</si>
  <si>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</si>
  <si>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</si>
  <si>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</si>
  <si>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</si>
  <si>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</si>
  <si>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</si>
  <si>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</si>
  <si>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</si>
  <si>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</si>
  <si>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</si>
  <si>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</si>
  <si>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</si>
  <si>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</si>
  <si>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</si>
  <si>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</si>
  <si>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</si>
  <si>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</si>
  <si>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</si>
  <si>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</si>
  <si>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</si>
  <si>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</si>
  <si>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</si>
  <si>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</si>
  <si>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</si>
  <si>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</si>
  <si>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</si>
  <si>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</si>
  <si>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</si>
  <si>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</si>
  <si>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</si>
  <si>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</si>
  <si>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</si>
  <si>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</si>
  <si>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</si>
  <si>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</si>
  <si>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</si>
  <si>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</si>
  <si>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</si>
  <si>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</si>
  <si>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</si>
  <si>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</si>
  <si>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</si>
  <si>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</si>
  <si>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</si>
  <si>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</si>
  <si>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</si>
  <si>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</si>
  <si>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</si>
  <si>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</si>
  <si>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</si>
  <si>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</si>
  <si>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</si>
  <si>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</si>
  <si>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</si>
  <si>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</si>
  <si>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</si>
  <si>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</si>
  <si>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</si>
  <si>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</si>
  <si>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</si>
  <si>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</si>
  <si>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</si>
  <si>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</si>
  <si>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</si>
  <si>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</si>
  <si>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</si>
  <si>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</si>
  <si>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</si>
  <si>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</si>
  <si>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</si>
  <si>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</si>
  <si>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</si>
  <si>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</si>
  <si>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</si>
  <si>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</si>
  <si>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</si>
  <si>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</si>
  <si>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</si>
  <si>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</si>
  <si>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</si>
  <si>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</si>
  <si>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</si>
  <si>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</si>
  <si>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</si>
  <si>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</si>
  <si>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</si>
  <si>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</si>
  <si>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</si>
  <si>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</si>
  <si>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</si>
  <si>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</si>
  <si>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</si>
  <si>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</si>
  <si>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</si>
  <si>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</si>
  <si>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</si>
  <si>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</si>
  <si>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</si>
  <si>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</si>
  <si>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</si>
  <si>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</si>
  <si>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</si>
  <si>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</si>
  <si>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</si>
  <si>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</si>
  <si>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</si>
  <si>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</si>
  <si>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</si>
  <si>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</si>
  <si>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</si>
  <si>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</si>
  <si>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</si>
  <si>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</si>
  <si>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</si>
  <si>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</si>
  <si>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</si>
  <si>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</si>
  <si>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</si>
  <si>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</si>
  <si>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</si>
  <si>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</si>
  <si>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</si>
  <si>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</si>
  <si>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</si>
  <si>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</si>
  <si>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</si>
  <si>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</si>
  <si>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</si>
  <si>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</si>
  <si>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</si>
  <si>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</si>
  <si>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</si>
  <si>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</si>
  <si>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</si>
  <si>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</si>
  <si>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</si>
  <si>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</si>
  <si>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</si>
  <si>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</si>
  <si>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</si>
  <si>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</si>
  <si>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</si>
  <si>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</si>
  <si>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</si>
  <si>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</si>
  <si>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</si>
  <si>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</si>
  <si>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</si>
  <si>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</si>
  <si>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</si>
  <si>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</si>
  <si>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</si>
  <si>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</si>
  <si>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</si>
  <si>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</si>
  <si>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</si>
  <si>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</si>
  <si>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</si>
  <si>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</si>
  <si>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</si>
  <si>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</si>
  <si>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</si>
  <si>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</si>
  <si>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</si>
  <si>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</si>
  <si>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</si>
  <si>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</si>
  <si>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</si>
  <si>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</si>
  <si>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</si>
  <si>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</si>
  <si>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</si>
  <si>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</si>
  <si>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</si>
  <si>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</si>
  <si>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</si>
  <si>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</si>
  <si>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</si>
  <si>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</si>
  <si>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</si>
  <si>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</si>
  <si>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</si>
  <si>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</si>
  <si>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</si>
  <si>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</si>
  <si>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</si>
  <si>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</si>
  <si>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</si>
  <si>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</si>
  <si>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</si>
  <si>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</si>
  <si>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</si>
  <si>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</si>
  <si>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</si>
  <si>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</si>
  <si>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</si>
  <si>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</si>
  <si>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</si>
  <si>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</si>
  <si>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</si>
  <si>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</si>
  <si>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</si>
  <si>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</si>
  <si>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</si>
  <si>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</si>
  <si>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</si>
  <si>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</si>
  <si>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</si>
  <si>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</si>
  <si>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</si>
  <si>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</si>
  <si>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</si>
  <si>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</si>
  <si>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</si>
  <si>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</si>
  <si>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</si>
  <si>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</si>
  <si>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</si>
  <si>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</si>
  <si>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</si>
  <si>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</si>
  <si>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</si>
  <si>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</si>
  <si>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</si>
  <si>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</si>
  <si>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</si>
  <si>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</si>
  <si>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</si>
  <si>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</si>
  <si>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</si>
  <si>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</si>
  <si>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</si>
  <si>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</si>
  <si>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</si>
  <si>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</si>
  <si>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</si>
  <si>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</si>
  <si>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</si>
  <si>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</si>
  <si>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</si>
  <si>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</si>
  <si>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</si>
  <si>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</si>
  <si>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</si>
  <si>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</si>
  <si>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</si>
  <si>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</si>
  <si>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</si>
  <si>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</si>
  <si>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</si>
  <si>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</si>
  <si>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</si>
  <si>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</si>
  <si>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</si>
  <si>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</si>
  <si>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</si>
  <si>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</si>
  <si>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</si>
  <si>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</si>
  <si>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</si>
  <si>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</si>
  <si>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</si>
  <si>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</si>
  <si>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</si>
  <si>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</si>
  <si>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</si>
  <si>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</si>
  <si>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</si>
  <si>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</si>
  <si>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</si>
  <si>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</si>
  <si>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</si>
  <si>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</si>
  <si>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</si>
  <si>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</si>
  <si>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</si>
  <si>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</si>
  <si>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</si>
  <si>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</si>
  <si>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</si>
  <si>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</si>
  <si>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</si>
  <si>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</si>
  <si>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</si>
  <si>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</si>
  <si>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</si>
  <si>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</si>
  <si>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</si>
  <si>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</si>
  <si>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</si>
  <si>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</si>
  <si>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</si>
  <si>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</si>
  <si>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</si>
  <si>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</si>
  <si>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</si>
  <si>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</si>
  <si>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</si>
  <si>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</si>
  <si>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</si>
  <si>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</si>
  <si>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</si>
  <si>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</si>
  <si>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</si>
  <si>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</si>
  <si>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</si>
  <si>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</si>
  <si>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</si>
  <si>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</si>
  <si>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</si>
  <si>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</si>
  <si>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</si>
  <si>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</si>
  <si>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</si>
  <si>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</si>
  <si>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</si>
  <si>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</si>
  <si>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</si>
  <si>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</si>
  <si>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</si>
  <si>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</si>
  <si>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</si>
  <si>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</si>
  <si>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</si>
  <si>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</si>
  <si>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</si>
  <si>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</si>
  <si>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</si>
  <si>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</si>
  <si>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</si>
  <si>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</si>
  <si>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</si>
  <si>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</si>
  <si>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</si>
  <si>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</si>
  <si>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</si>
  <si>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</si>
  <si>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</si>
  <si>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</si>
  <si>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</si>
  <si>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</si>
  <si>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</si>
  <si>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</si>
  <si>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</si>
  <si>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</si>
  <si>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</si>
  <si>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</si>
  <si>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</si>
  <si>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</si>
  <si>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</si>
  <si>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</si>
  <si>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</si>
  <si>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</si>
  <si>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</si>
  <si>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</si>
  <si>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</si>
  <si>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</si>
  <si>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</si>
  <si>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</si>
  <si>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</si>
  <si>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</si>
  <si>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</si>
  <si>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</si>
  <si>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</si>
  <si>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</si>
  <si>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</si>
  <si>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</si>
  <si>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</si>
  <si>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</si>
  <si>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</si>
  <si>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</si>
  <si>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</si>
  <si>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</si>
  <si>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</si>
  <si>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</si>
  <si>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</si>
  <si>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</si>
  <si>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</si>
  <si>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</si>
  <si>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</si>
  <si>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</si>
  <si>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</si>
  <si>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</si>
  <si>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</si>
  <si>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</si>
  <si>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</si>
  <si>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</si>
  <si>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</si>
  <si>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</si>
  <si>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</si>
  <si>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</si>
  <si>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</si>
  <si>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</si>
  <si>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</si>
  <si>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</si>
  <si>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</si>
  <si>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</si>
  <si>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</si>
  <si>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</si>
  <si>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</si>
  <si>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</si>
  <si>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</si>
  <si>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</si>
  <si>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</si>
  <si>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</si>
  <si>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</si>
  <si>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</si>
  <si>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</si>
  <si>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</si>
  <si>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</si>
  <si>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</si>
  <si>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</si>
  <si>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</si>
  <si>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</si>
  <si>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</si>
  <si>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</si>
  <si>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</si>
  <si>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</si>
  <si>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</si>
  <si>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</si>
  <si>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</si>
  <si>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</si>
  <si>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</si>
  <si>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</si>
  <si>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</si>
  <si>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</si>
  <si>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</si>
  <si>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</si>
  <si>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</si>
  <si>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</si>
  <si>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</si>
  <si>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</si>
  <si>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</si>
  <si>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</si>
  <si>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</si>
  <si>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</si>
  <si>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</si>
  <si>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</si>
  <si>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</si>
  <si>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</si>
  <si>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</si>
  <si>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</si>
  <si>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</si>
  <si>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</si>
  <si>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</si>
  <si>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</si>
  <si>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</si>
  <si>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</si>
  <si>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</si>
  <si>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</si>
  <si>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</si>
  <si>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</si>
  <si>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</si>
  <si>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</si>
  <si>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</si>
  <si>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</si>
  <si>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</si>
  <si>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</si>
  <si>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</si>
  <si>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</si>
  <si>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</si>
  <si>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</si>
  <si>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</si>
  <si>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</si>
  <si>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</si>
  <si>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</si>
  <si>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</si>
  <si>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</si>
  <si>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</si>
  <si>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</si>
  <si>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</si>
  <si>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</si>
  <si>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</si>
  <si>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</si>
  <si>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</si>
  <si>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</si>
  <si>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</si>
  <si>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</si>
  <si>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</si>
  <si>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</si>
  <si>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</si>
  <si>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</si>
  <si>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</si>
  <si>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</si>
  <si>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</si>
  <si>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</si>
  <si>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</si>
  <si>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</si>
  <si>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</si>
  <si>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</si>
  <si>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</si>
  <si>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</si>
  <si>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</si>
  <si>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</si>
  <si>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</si>
  <si>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</si>
  <si>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</si>
  <si>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</si>
  <si>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</si>
  <si>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</si>
  <si>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</si>
  <si>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</si>
  <si>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</si>
  <si>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</si>
  <si>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</si>
  <si>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</si>
  <si>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</si>
  <si>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</si>
  <si>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</si>
  <si>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</si>
  <si>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</si>
  <si>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</si>
  <si>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</si>
  <si>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</si>
  <si>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</si>
  <si>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</si>
  <si>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</si>
  <si>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</si>
  <si>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</si>
  <si>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</si>
  <si>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</si>
  <si>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</si>
  <si>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</si>
  <si>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</si>
  <si>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</si>
  <si>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</si>
  <si>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</si>
  <si>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</si>
  <si>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</si>
  <si>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</si>
  <si>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</si>
  <si>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</si>
  <si>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</si>
  <si>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</si>
  <si>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</si>
  <si>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</si>
  <si>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</si>
  <si>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</si>
  <si>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</si>
  <si>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</si>
  <si>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</si>
  <si>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</si>
  <si>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</si>
  <si>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</si>
  <si>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</si>
  <si>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</si>
  <si>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</si>
  <si>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</si>
  <si>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</si>
  <si>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</si>
  <si>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</si>
  <si>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</si>
  <si>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</si>
  <si>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</si>
  <si>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</si>
  <si>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</si>
  <si>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</si>
  <si>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</si>
  <si>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</si>
  <si>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</si>
  <si>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</si>
  <si>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</si>
  <si>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</si>
  <si>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</si>
  <si>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</si>
  <si>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</si>
  <si>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</si>
  <si>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</si>
  <si>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</si>
  <si>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</si>
  <si>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</si>
  <si>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</si>
  <si>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</si>
  <si>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</si>
  <si>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</si>
  <si>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</si>
  <si>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</si>
  <si>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</si>
  <si>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</si>
  <si>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</si>
  <si>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</si>
  <si>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</si>
  <si>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</si>
  <si>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</si>
  <si>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</si>
  <si>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</si>
  <si>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</si>
  <si>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</si>
  <si>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</si>
  <si>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</si>
  <si>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</si>
  <si>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</si>
  <si>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</si>
  <si>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</si>
  <si>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</si>
  <si>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</si>
  <si>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</si>
  <si>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</si>
  <si>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</si>
  <si>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</si>
  <si>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</si>
  <si>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</si>
  <si>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</si>
  <si>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</si>
  <si>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</si>
  <si>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</si>
  <si>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</si>
  <si>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</si>
  <si>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</si>
  <si>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</si>
  <si>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</si>
  <si>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</si>
  <si>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</si>
  <si>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</si>
  <si>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</si>
  <si>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</si>
  <si>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</si>
  <si>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</si>
  <si>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</si>
  <si>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</si>
  <si>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</si>
  <si>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</si>
  <si>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</si>
  <si>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</si>
  <si>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</si>
  <si>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</si>
  <si>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</si>
  <si>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</si>
  <si>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</si>
  <si>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</si>
  <si>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</si>
  <si>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</si>
  <si>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</si>
  <si>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</si>
  <si>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</si>
  <si>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</si>
  <si>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</si>
  <si>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</si>
  <si>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</si>
  <si>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</si>
  <si>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</si>
  <si>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</si>
  <si>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</si>
  <si>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</si>
  <si>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</si>
  <si>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</si>
  <si>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</si>
  <si>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</si>
  <si>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</si>
  <si>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</si>
  <si>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</si>
  <si>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</si>
  <si>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</si>
  <si>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</si>
  <si>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</si>
  <si>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</si>
  <si>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</si>
  <si>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</si>
  <si>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</si>
  <si>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</si>
  <si>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</si>
  <si>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</si>
  <si>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</si>
  <si>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</si>
  <si>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</si>
  <si>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</si>
  <si>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</si>
  <si>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</si>
  <si>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</si>
  <si>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</si>
  <si>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</si>
  <si>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</si>
  <si>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</si>
  <si>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</si>
  <si>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</si>
  <si>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</si>
  <si>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</si>
  <si>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</si>
  <si>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</si>
  <si>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</si>
  <si>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</si>
  <si>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</si>
  <si>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</si>
  <si>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</si>
  <si>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</si>
  <si>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</si>
  <si>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</si>
  <si>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</si>
  <si>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</si>
  <si>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</si>
  <si>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</si>
  <si>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</si>
  <si>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</si>
  <si>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</si>
  <si>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</si>
  <si>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</si>
  <si>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</si>
  <si>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</si>
  <si>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</si>
  <si>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</si>
  <si>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</si>
  <si>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</si>
  <si>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</si>
  <si>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</si>
  <si>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</si>
  <si>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</si>
  <si>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</si>
  <si>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</si>
  <si>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</si>
  <si>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</si>
  <si>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</si>
  <si>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</si>
  <si>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</si>
  <si>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</si>
  <si>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</si>
  <si>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</si>
  <si>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</si>
  <si>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</si>
  <si>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</si>
  <si>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</si>
  <si>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</si>
  <si>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</si>
  <si>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</si>
  <si>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</si>
  <si>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</si>
  <si>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</si>
  <si>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</si>
  <si>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</si>
  <si>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</si>
  <si>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</si>
  <si>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</si>
  <si>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</si>
  <si>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</si>
  <si>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</si>
  <si>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</si>
  <si>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</si>
  <si>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</si>
  <si>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</si>
  <si>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</si>
  <si>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</si>
  <si>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</si>
  <si>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</si>
  <si>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</si>
  <si>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</si>
  <si>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</si>
  <si>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</si>
  <si>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</si>
  <si>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</si>
  <si>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</si>
  <si>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</si>
  <si>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</si>
  <si>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</si>
  <si>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</si>
  <si>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</si>
  <si>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</si>
  <si>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</si>
  <si>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</si>
  <si>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</si>
  <si>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</si>
  <si>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</si>
  <si>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</si>
  <si>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</si>
  <si>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</si>
  <si>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</si>
  <si>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</si>
  <si>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</si>
  <si>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</si>
  <si>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</si>
  <si>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</si>
  <si>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</si>
  <si>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</si>
  <si>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</si>
  <si>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</si>
  <si>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</si>
  <si>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</si>
  <si>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</si>
  <si>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</si>
  <si>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</si>
  <si>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</si>
  <si>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</si>
  <si>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</si>
  <si>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</si>
  <si>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</si>
  <si>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</si>
  <si>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</si>
  <si>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</si>
  <si>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</si>
  <si>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</si>
  <si>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</si>
  <si>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</si>
  <si>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</si>
  <si>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</si>
  <si>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</si>
  <si>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</si>
  <si>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</si>
  <si>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</si>
  <si>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</si>
  <si>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</si>
  <si>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</si>
  <si>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</si>
  <si>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</si>
  <si>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</si>
  <si>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</si>
  <si>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</si>
  <si>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</si>
  <si>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</si>
  <si>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</si>
  <si>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</si>
  <si>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</si>
  <si>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</si>
  <si>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</si>
  <si>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</si>
  <si>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</si>
  <si>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</si>
  <si>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</si>
  <si>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</si>
  <si>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</si>
  <si>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</si>
  <si>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</si>
  <si>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</si>
  <si>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</si>
  <si>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</si>
  <si>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</si>
  <si>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</si>
  <si>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</si>
  <si>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</si>
  <si>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</si>
  <si>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</si>
  <si>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</si>
  <si>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</si>
  <si>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</si>
  <si>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</si>
  <si>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</si>
  <si>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</si>
  <si>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</si>
  <si>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</si>
  <si>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</si>
  <si>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</si>
  <si>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</si>
  <si>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</si>
  <si>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</si>
  <si>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</si>
  <si>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</si>
  <si>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</si>
  <si>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</si>
  <si>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</si>
  <si>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</si>
  <si>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</si>
  <si>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</si>
  <si>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</si>
  <si>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</si>
  <si>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</si>
  <si>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</si>
  <si>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</si>
  <si>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</si>
  <si>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</si>
  <si>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</si>
  <si>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</si>
  <si>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</si>
  <si>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</si>
  <si>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</si>
  <si>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</si>
  <si>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</si>
  <si>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</si>
  <si>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</si>
  <si>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</si>
  <si>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</si>
  <si>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</si>
  <si>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</si>
  <si>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</si>
  <si>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</si>
  <si>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</si>
  <si>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</si>
  <si>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</si>
  <si>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</si>
  <si>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</si>
  <si>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</si>
  <si>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</si>
  <si>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</si>
  <si>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</si>
  <si>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</si>
  <si>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</si>
  <si>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</si>
  <si>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</si>
  <si>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</si>
  <si>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</si>
  <si>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</si>
  <si>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</si>
  <si>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</si>
  <si>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</si>
  <si>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</si>
  <si>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</si>
  <si>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</si>
  <si>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</si>
  <si>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</si>
  <si>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</si>
  <si>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</si>
  <si>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</si>
  <si>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</si>
  <si>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</si>
  <si>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</si>
  <si>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</si>
  <si>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</si>
  <si>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</si>
  <si>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</si>
  <si>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</si>
  <si>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</si>
  <si>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</si>
  <si>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</si>
  <si>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</si>
  <si>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</si>
  <si>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</si>
  <si>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</si>
  <si>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</si>
  <si>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</si>
  <si>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</si>
  <si>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</si>
  <si>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</si>
  <si>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</si>
  <si>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</si>
  <si>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</si>
  <si>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</si>
  <si>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</si>
  <si>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</si>
  <si>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</si>
  <si>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</si>
  <si>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</si>
  <si>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</si>
  <si>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</si>
  <si>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</si>
  <si>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</si>
  <si>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</si>
  <si>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</si>
  <si>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</si>
  <si>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</si>
  <si>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</si>
  <si>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</si>
  <si>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</si>
  <si>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</si>
  <si>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</si>
  <si>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</si>
  <si>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</si>
  <si>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</si>
  <si>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</si>
  <si>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</si>
  <si>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</si>
  <si>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</si>
  <si>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</si>
  <si>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</si>
  <si>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</si>
  <si>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</si>
  <si>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</si>
  <si>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</si>
  <si>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</si>
  <si>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</si>
  <si>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</si>
  <si>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</si>
  <si>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</si>
  <si>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</si>
  <si>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</si>
  <si>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</si>
  <si>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</si>
  <si>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</si>
  <si>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</si>
  <si>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</si>
  <si>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</si>
  <si>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</si>
  <si>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</si>
  <si>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</si>
  <si>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</si>
  <si>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</si>
  <si>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</si>
  <si>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</si>
  <si>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</si>
  <si>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</si>
  <si>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</si>
  <si>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</si>
  <si>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</si>
  <si>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</si>
  <si>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</si>
  <si>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</si>
  <si>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</si>
  <si>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</si>
  <si>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</si>
  <si>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</si>
  <si>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</si>
  <si>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</si>
  <si>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</si>
  <si>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</si>
  <si>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</si>
  <si>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</si>
  <si>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</si>
  <si>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</si>
  <si>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</si>
  <si>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</si>
  <si>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</si>
  <si>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</si>
  <si>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</si>
  <si>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</si>
  <si>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</si>
  <si>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</si>
  <si>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</si>
  <si>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</si>
  <si>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</si>
  <si>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</si>
  <si>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</si>
  <si>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</si>
  <si>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</si>
  <si>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</si>
  <si>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</si>
  <si>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</si>
  <si>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</si>
  <si>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</si>
  <si>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</si>
  <si>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</si>
  <si>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</si>
  <si>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</si>
  <si>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</si>
  <si>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</si>
  <si>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</si>
  <si>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</si>
  <si>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</si>
  <si>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</si>
  <si>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</si>
  <si>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</si>
  <si>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</si>
  <si>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</si>
  <si>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</si>
  <si>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</si>
  <si>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</si>
  <si>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</si>
  <si>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</si>
  <si>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</si>
  <si>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</si>
  <si>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</si>
  <si>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</si>
  <si>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</si>
  <si>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</si>
  <si>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</si>
  <si>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</si>
  <si>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</si>
  <si>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</si>
  <si>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</si>
  <si>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</si>
  <si>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</si>
  <si>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</si>
  <si>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</si>
  <si>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</si>
  <si>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</si>
  <si>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</si>
  <si>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</si>
  <si>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</si>
  <si>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</si>
  <si>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</si>
  <si>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</si>
  <si>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</si>
  <si>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</si>
  <si>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</si>
  <si>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</si>
  <si>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</si>
  <si>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</si>
  <si>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</si>
  <si>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</si>
  <si>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</si>
  <si>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</si>
  <si>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</si>
  <si>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</si>
  <si>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</si>
  <si>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</si>
  <si>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</si>
  <si>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</si>
  <si>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</si>
  <si>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</si>
  <si>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</si>
  <si>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</si>
  <si>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</si>
  <si>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</si>
  <si>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</si>
  <si>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</si>
  <si>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</si>
  <si>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</si>
  <si>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</si>
  <si>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</si>
  <si>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</si>
  <si>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</si>
  <si>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</si>
  <si>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</si>
  <si>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</si>
  <si>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</si>
  <si>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</si>
  <si>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</si>
  <si>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</si>
  <si>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</si>
  <si>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</si>
  <si>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</si>
  <si>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</si>
  <si>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</si>
  <si>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</si>
  <si>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</si>
  <si>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</si>
  <si>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</si>
  <si>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</si>
  <si>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</si>
  <si>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</si>
  <si>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</si>
  <si>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</si>
  <si>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</si>
  <si>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</si>
  <si>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</si>
  <si>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</si>
  <si>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</si>
  <si>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</si>
  <si>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</si>
  <si>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</si>
  <si>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</si>
  <si>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</si>
  <si>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</si>
  <si>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</si>
  <si>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</si>
  <si>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</si>
  <si>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</si>
  <si>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</si>
  <si>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</si>
  <si>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</si>
  <si>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</si>
  <si>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</si>
  <si>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</si>
  <si>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</si>
  <si>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</si>
  <si>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</si>
  <si>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</si>
  <si>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</si>
  <si>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</si>
  <si>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</si>
  <si>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</si>
  <si>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</si>
  <si>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</si>
  <si>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</si>
  <si>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</si>
  <si>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</si>
  <si>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</si>
  <si>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</si>
  <si>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</si>
  <si>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</si>
  <si>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</si>
  <si>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</si>
  <si>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</si>
  <si>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</si>
  <si>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</si>
  <si>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</si>
  <si>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</si>
  <si>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</si>
  <si>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</si>
  <si>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</si>
  <si>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</si>
  <si>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</si>
  <si>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</si>
  <si>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</si>
  <si>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</si>
  <si>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</si>
  <si>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</si>
  <si>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</si>
  <si>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</si>
  <si>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</si>
  <si>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</si>
  <si>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</si>
  <si>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</si>
  <si>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</si>
  <si>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</si>
  <si>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</si>
  <si>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</si>
  <si>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</si>
  <si>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</si>
  <si>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</si>
  <si>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</si>
  <si>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</si>
  <si>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</si>
  <si>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</si>
  <si>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</si>
  <si>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</si>
  <si>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</si>
  <si>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</si>
  <si>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</si>
  <si>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</si>
  <si>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</si>
  <si>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</si>
  <si>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</si>
  <si>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</si>
  <si>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</si>
  <si>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</si>
  <si>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</si>
  <si>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</si>
  <si>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</si>
  <si>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</si>
  <si>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</si>
  <si>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</si>
  <si>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</si>
  <si>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</si>
  <si>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</si>
  <si>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</si>
  <si>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</si>
  <si>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</si>
  <si>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</si>
  <si>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</si>
  <si>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</si>
  <si>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</si>
  <si>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</si>
  <si>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</si>
  <si>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</si>
  <si>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</si>
  <si>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</si>
  <si>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</si>
  <si>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</si>
  <si>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</si>
  <si>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</si>
  <si>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</si>
  <si>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</si>
  <si>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</si>
  <si>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</si>
  <si>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</si>
  <si>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</si>
  <si>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</si>
  <si>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</si>
  <si>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</si>
  <si>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</si>
  <si>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</si>
  <si>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</si>
  <si>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</si>
  <si>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</si>
  <si>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</si>
  <si>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</si>
  <si>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</si>
  <si>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</si>
  <si>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</si>
  <si>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</si>
  <si>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</si>
  <si>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</si>
  <si>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</si>
  <si>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</si>
  <si>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</si>
  <si>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</si>
  <si>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</si>
  <si>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</si>
  <si>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</si>
  <si>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</si>
  <si>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</si>
  <si>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</si>
  <si>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</si>
  <si>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</si>
  <si>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</si>
  <si>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</si>
  <si>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</si>
  <si>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</si>
  <si>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</si>
  <si>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</si>
  <si>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</si>
  <si>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</si>
  <si>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</si>
  <si>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</si>
  <si>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</si>
  <si>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</si>
  <si>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</si>
  <si>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</si>
  <si>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</si>
  <si>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</si>
  <si>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</si>
  <si>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</si>
  <si>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</si>
  <si>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</si>
  <si>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</si>
  <si>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</si>
  <si>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</si>
  <si>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</si>
  <si>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</si>
  <si>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</si>
  <si>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</si>
  <si>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</si>
  <si>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</si>
  <si>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</si>
  <si>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</si>
  <si>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</si>
  <si>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</si>
  <si>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</si>
  <si>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</si>
  <si>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</si>
  <si>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</si>
  <si>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</si>
  <si>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</si>
  <si>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</si>
  <si>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</si>
  <si>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</si>
  <si>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</si>
  <si>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</si>
  <si>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</si>
  <si>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</si>
  <si>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</si>
  <si>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</si>
  <si>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</si>
  <si>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</si>
  <si>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</si>
  <si>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</si>
  <si>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</si>
  <si>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</si>
  <si>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</si>
  <si>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</si>
  <si>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</si>
  <si>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</si>
  <si>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</si>
  <si>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</si>
  <si>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</si>
  <si>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</si>
  <si>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</si>
  <si>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</si>
  <si>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</si>
  <si>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</si>
  <si>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</si>
  <si>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</si>
  <si>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</si>
  <si>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</si>
  <si>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</si>
  <si>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</si>
  <si>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</si>
  <si>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</si>
  <si>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</si>
  <si>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</si>
  <si>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</si>
  <si>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</si>
  <si>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</si>
  <si>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</si>
  <si>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</si>
  <si>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</si>
  <si>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</si>
  <si>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</si>
  <si>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</si>
  <si>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</si>
  <si>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</si>
  <si>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</si>
  <si>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</si>
  <si>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</si>
  <si>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</si>
  <si>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</si>
  <si>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</si>
  <si>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</si>
  <si>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</si>
  <si>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</si>
  <si>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</si>
  <si>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</si>
  <si>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</si>
  <si>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</si>
  <si>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</si>
  <si>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</si>
  <si>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</si>
  <si>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</si>
  <si>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</si>
  <si>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</si>
  <si>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</si>
  <si>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</si>
  <si>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</si>
  <si>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</si>
  <si>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</si>
  <si>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</si>
  <si>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</si>
  <si>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</si>
  <si>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</si>
  <si>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</si>
  <si>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</si>
  <si>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</si>
  <si>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</si>
  <si>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</si>
  <si>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</si>
  <si>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</si>
  <si>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</si>
  <si>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</si>
  <si>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</si>
  <si>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</si>
  <si>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</si>
  <si>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</si>
  <si>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</si>
  <si>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</si>
  <si>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</si>
  <si>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</si>
  <si>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</si>
  <si>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</si>
  <si>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</si>
  <si>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</si>
  <si>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</si>
  <si>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</si>
  <si>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</si>
  <si>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</si>
  <si>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</si>
  <si>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</si>
  <si>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</si>
  <si>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</si>
  <si>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</si>
  <si>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</si>
  <si>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</si>
  <si>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</si>
  <si>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</si>
  <si>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</si>
  <si>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</si>
  <si>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</si>
  <si>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</si>
  <si>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</si>
  <si>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</si>
  <si>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</si>
  <si>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</si>
  <si>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</si>
  <si>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</si>
  <si>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</si>
  <si>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</si>
  <si>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</si>
  <si>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</si>
  <si>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</si>
  <si>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</si>
  <si>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</si>
  <si>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</si>
  <si>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</si>
  <si>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</si>
  <si>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</si>
  <si>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</si>
  <si>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</si>
  <si>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</si>
  <si>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</si>
  <si>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</si>
  <si>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</si>
  <si>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</si>
  <si>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</si>
  <si>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</si>
  <si>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</si>
  <si>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</si>
  <si>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</si>
  <si>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</si>
  <si>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</si>
  <si>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</si>
  <si>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</si>
  <si>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</si>
  <si>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</si>
  <si>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</si>
  <si>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</si>
  <si>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</si>
  <si>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</si>
  <si>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</si>
  <si>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</si>
  <si>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</si>
  <si>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</si>
  <si>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</si>
  <si>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</si>
  <si>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</si>
  <si>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</si>
  <si>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</si>
  <si>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</si>
  <si>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</si>
  <si>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</si>
  <si>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</si>
  <si>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</si>
  <si>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</si>
  <si>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</si>
  <si>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</si>
  <si>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</si>
  <si>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</si>
  <si>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</si>
  <si>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</si>
  <si>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</si>
  <si>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</si>
  <si>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</si>
  <si>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</si>
  <si>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</si>
  <si>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</si>
  <si>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</si>
  <si>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</si>
  <si>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</si>
  <si>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</si>
  <si>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</si>
  <si>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</si>
  <si>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</si>
  <si>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</si>
  <si>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</si>
  <si>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</si>
  <si>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</si>
  <si>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</si>
  <si>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</si>
  <si>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</si>
  <si>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</si>
  <si>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</si>
  <si>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</si>
  <si>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</si>
  <si>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</si>
  <si>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</si>
  <si>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</si>
  <si>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</si>
  <si>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</si>
  <si>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</si>
  <si>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</si>
  <si>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</si>
  <si>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</si>
  <si>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</si>
  <si>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</si>
  <si>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</si>
  <si>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</si>
  <si>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</si>
  <si>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</si>
  <si>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</si>
  <si>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</si>
  <si>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</si>
  <si>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</si>
  <si>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</si>
  <si>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</si>
  <si>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</si>
  <si>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</si>
  <si>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</si>
  <si>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</si>
  <si>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</si>
  <si>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</si>
  <si>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</si>
  <si>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</si>
  <si>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</si>
  <si>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</si>
  <si>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</si>
  <si>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</si>
  <si>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</si>
  <si>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</si>
  <si>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</si>
  <si>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</si>
  <si>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</si>
  <si>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</si>
  <si>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</si>
  <si>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</si>
  <si>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</si>
  <si>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</si>
  <si>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</si>
  <si>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</si>
  <si>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</si>
  <si>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</si>
  <si>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</si>
  <si>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</si>
  <si>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</si>
  <si>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</si>
  <si>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</si>
  <si>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</si>
  <si>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</si>
  <si>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</si>
  <si>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</si>
  <si>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</si>
  <si>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</si>
  <si>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</si>
  <si>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</si>
  <si>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</si>
  <si>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</si>
  <si>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</si>
  <si>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</si>
  <si>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</si>
  <si>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</si>
  <si>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</si>
  <si>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</si>
  <si>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</si>
  <si>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</si>
  <si>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</si>
  <si>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</si>
  <si>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</si>
  <si>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</si>
  <si>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</si>
  <si>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</si>
  <si>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</si>
  <si>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</si>
  <si>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</si>
  <si>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</si>
  <si>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</si>
  <si>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</si>
  <si>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</si>
  <si>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</si>
  <si>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</si>
  <si>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</si>
  <si>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</si>
  <si>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</si>
  <si>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</si>
  <si>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</si>
  <si>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</si>
  <si>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</si>
  <si>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</si>
  <si>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</si>
  <si>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</si>
  <si>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</si>
  <si>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</si>
  <si>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</si>
  <si>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</si>
  <si>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</si>
  <si>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</si>
  <si>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</si>
  <si>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</si>
  <si>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</si>
  <si>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</si>
  <si>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</si>
  <si>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</si>
  <si>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</si>
  <si>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</si>
  <si>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</si>
  <si>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</si>
  <si>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</si>
  <si>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</si>
  <si>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</si>
  <si>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</si>
  <si>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</si>
  <si>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</si>
  <si>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</si>
  <si>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</si>
  <si>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</si>
  <si>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</si>
  <si>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</si>
  <si>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</si>
  <si>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</si>
  <si>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</si>
  <si>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</si>
  <si>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</si>
  <si>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</si>
  <si>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</si>
  <si>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</si>
  <si>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</si>
  <si>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</si>
  <si>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</si>
  <si>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</si>
  <si>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</si>
  <si>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</si>
  <si>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</si>
  <si>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</si>
  <si>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</si>
  <si>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</si>
  <si>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</si>
  <si>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</si>
  <si>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</si>
  <si>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</si>
  <si>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</si>
  <si>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</si>
  <si>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</si>
  <si>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</si>
  <si>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</si>
  <si>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</si>
  <si>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</si>
  <si>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</si>
  <si>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</si>
  <si>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</si>
  <si>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</si>
  <si>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</si>
  <si>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</si>
  <si>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</si>
  <si>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</si>
  <si>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</si>
  <si>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</si>
  <si>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</si>
  <si>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</si>
  <si>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</si>
  <si>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</si>
  <si>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</si>
  <si>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</si>
  <si>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</si>
  <si>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</si>
  <si>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</si>
  <si>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</si>
  <si>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</si>
  <si>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</si>
  <si>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</si>
  <si>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</si>
  <si>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</si>
  <si>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</si>
  <si>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</si>
  <si>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</si>
  <si>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</si>
  <si>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</si>
  <si>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</si>
  <si>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</si>
  <si>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</si>
  <si>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</si>
  <si>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</si>
  <si>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</si>
  <si>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</si>
  <si>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</si>
  <si>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</si>
  <si>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</si>
  <si>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</si>
  <si>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</si>
  <si>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</si>
  <si>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</si>
  <si>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</si>
  <si>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</si>
  <si>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</si>
  <si>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</si>
  <si>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</si>
  <si>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</si>
  <si>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</si>
  <si>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</si>
  <si>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</si>
  <si>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</si>
  <si>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</si>
  <si>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</si>
  <si>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</si>
  <si>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</si>
  <si>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</si>
  <si>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</si>
  <si>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</si>
  <si>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</si>
  <si>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</si>
  <si>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</si>
  <si>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</si>
  <si>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</si>
  <si>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</si>
  <si>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</si>
  <si>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</si>
  <si>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</si>
  <si>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</si>
  <si>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</si>
  <si>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</si>
  <si>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</si>
  <si>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</si>
  <si>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</si>
  <si>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</si>
  <si>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</si>
  <si>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</si>
  <si>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</si>
  <si>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</si>
  <si>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</si>
  <si>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</si>
  <si>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</si>
  <si>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</si>
  <si>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</si>
  <si>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</si>
  <si>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</si>
  <si>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</si>
  <si>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</si>
  <si>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</si>
  <si>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</si>
  <si>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</si>
  <si>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</si>
  <si>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</si>
  <si>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</si>
  <si>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</si>
  <si>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</si>
  <si>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</si>
  <si>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</si>
  <si>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</si>
  <si>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</si>
  <si>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</si>
  <si>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</si>
  <si>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</si>
  <si>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</si>
  <si>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</si>
  <si>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</si>
  <si>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</si>
  <si>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</si>
  <si>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</si>
  <si>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</si>
  <si>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</si>
  <si>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</si>
  <si>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</si>
  <si>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</si>
  <si>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</si>
  <si>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</si>
  <si>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</si>
  <si>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</si>
  <si>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</si>
  <si>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</si>
  <si>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</si>
  <si>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</si>
  <si>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</si>
  <si>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</si>
  <si>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</si>
  <si>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</si>
  <si>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</si>
  <si>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</si>
  <si>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</si>
  <si>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</si>
  <si>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</si>
  <si>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</si>
  <si>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</si>
  <si>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</si>
  <si>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</si>
  <si>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</si>
  <si>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</si>
  <si>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</si>
  <si>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</si>
  <si>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</si>
  <si>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</si>
  <si>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</si>
  <si>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</si>
  <si>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</si>
  <si>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</si>
  <si>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</si>
  <si>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</si>
  <si>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</si>
  <si>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</si>
  <si>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</si>
  <si>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</si>
  <si>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</si>
  <si>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</si>
  <si>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</si>
  <si>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</si>
  <si>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</si>
  <si>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</si>
  <si>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</si>
  <si>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</si>
  <si>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</si>
  <si>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</si>
  <si>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</si>
  <si>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</si>
  <si>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</si>
  <si>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</si>
  <si>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</si>
  <si>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</si>
  <si>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</si>
  <si>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</si>
  <si>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</si>
  <si>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</si>
  <si>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</si>
  <si>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</si>
  <si>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</si>
  <si>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</si>
  <si>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</si>
  <si>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</si>
  <si>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</si>
  <si>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</si>
  <si>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</si>
  <si>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</si>
  <si>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</si>
  <si>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</si>
  <si>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</si>
  <si>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</si>
  <si>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</si>
  <si>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</si>
  <si>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</si>
  <si>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</si>
  <si>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</si>
  <si>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</si>
  <si>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</si>
  <si>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</si>
  <si>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</si>
  <si>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</si>
  <si>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</si>
  <si>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</si>
  <si>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</si>
  <si>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</si>
  <si>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</si>
  <si>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</si>
  <si>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</si>
  <si>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</si>
  <si>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</si>
  <si>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</si>
  <si>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</si>
  <si>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</si>
  <si>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</si>
  <si>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</si>
  <si>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</si>
  <si>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</si>
  <si>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</si>
  <si>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</si>
  <si>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</si>
  <si>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</si>
  <si>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</si>
  <si>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</si>
  <si>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</si>
  <si>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</si>
  <si>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</si>
  <si>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</si>
  <si>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</si>
  <si>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</si>
  <si>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</si>
  <si>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</si>
  <si>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</si>
  <si>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</si>
  <si>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</si>
  <si>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</si>
  <si>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</si>
  <si>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</si>
  <si>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</si>
  <si>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</si>
  <si>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</si>
  <si>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</si>
  <si>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</si>
  <si>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</si>
  <si>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</si>
  <si>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</si>
  <si>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</si>
  <si>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</si>
  <si>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</si>
  <si>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</si>
  <si>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</si>
  <si>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</si>
  <si>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</si>
  <si>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</si>
  <si>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</si>
  <si>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</si>
  <si>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</si>
  <si>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</si>
  <si>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</si>
  <si>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</si>
  <si>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</si>
  <si>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</si>
  <si>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</si>
  <si>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</si>
  <si>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</si>
  <si>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</si>
  <si>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</si>
  <si>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</si>
  <si>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</si>
  <si>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</si>
  <si>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</si>
  <si>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</si>
  <si>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</si>
  <si>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</si>
  <si>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</si>
  <si>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</si>
  <si>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</si>
  <si>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</si>
  <si>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</si>
  <si>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</si>
  <si>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</si>
  <si>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</si>
  <si>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</si>
  <si>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</si>
  <si>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</si>
  <si>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</si>
  <si>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</si>
  <si>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</si>
  <si>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</si>
  <si>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</si>
  <si>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</si>
  <si>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</si>
  <si>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</si>
  <si>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</si>
  <si>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</si>
  <si>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</si>
  <si>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</si>
  <si>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</si>
  <si>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</si>
  <si>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</si>
  <si>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</si>
  <si>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</si>
  <si>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</si>
  <si>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</si>
  <si>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</si>
  <si>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</si>
  <si>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</si>
  <si>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</si>
  <si>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</si>
  <si>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</si>
  <si>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</si>
  <si>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</si>
  <si>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</si>
  <si>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</si>
  <si>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</si>
  <si>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</si>
  <si>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</si>
  <si>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</si>
  <si>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</si>
  <si>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</si>
  <si>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</si>
  <si>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</si>
  <si>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</si>
  <si>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</si>
  <si>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</si>
  <si>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</si>
  <si>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</si>
  <si>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</si>
  <si>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</si>
  <si>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</si>
  <si>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</si>
  <si>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</si>
  <si>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</si>
  <si>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</si>
  <si>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</si>
  <si>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</si>
  <si>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</si>
  <si>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</si>
  <si>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</si>
  <si>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</si>
  <si>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</si>
  <si>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</si>
  <si>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</si>
  <si>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</si>
  <si>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</si>
  <si>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</si>
  <si>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</si>
  <si>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</si>
  <si>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</si>
  <si>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</si>
  <si>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</si>
  <si>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</si>
  <si>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</si>
  <si>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</si>
  <si>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</si>
  <si>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</si>
  <si>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</si>
  <si>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</si>
  <si>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</si>
  <si>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</si>
  <si>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</si>
  <si>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</si>
  <si>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</si>
  <si>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</si>
  <si>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</si>
  <si>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</si>
  <si>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</si>
  <si>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</si>
  <si>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</si>
  <si>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</si>
  <si>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</si>
  <si>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</si>
  <si>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</si>
  <si>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</si>
  <si>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</si>
  <si>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</si>
  <si>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</si>
  <si>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</si>
  <si>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</si>
  <si>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</si>
  <si>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</si>
  <si>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</si>
  <si>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</si>
  <si>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</si>
  <si>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</si>
  <si>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</si>
  <si>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</si>
  <si>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</si>
  <si>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</si>
  <si>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</si>
  <si>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</si>
  <si>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</si>
  <si>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</si>
  <si>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</si>
  <si>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</si>
  <si>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</si>
  <si>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</si>
  <si>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</si>
  <si>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</si>
  <si>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</si>
  <si>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</si>
  <si>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</si>
  <si>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</si>
  <si>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</si>
  <si>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</si>
  <si>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</si>
  <si>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</si>
  <si>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</si>
  <si>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</si>
  <si>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</si>
  <si>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</si>
  <si>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</si>
  <si>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</si>
  <si>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</si>
  <si>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</si>
  <si>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</si>
  <si>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</si>
  <si>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</si>
  <si>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</si>
  <si>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</si>
  <si>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</si>
  <si>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</si>
  <si>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</si>
  <si>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</si>
  <si>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</si>
  <si>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</si>
  <si>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</si>
  <si>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</si>
  <si>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</si>
  <si>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</si>
  <si>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</si>
  <si>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</si>
  <si>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</si>
  <si>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</si>
  <si>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</si>
  <si>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</si>
  <si>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</si>
  <si>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</si>
  <si>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</si>
  <si>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</si>
  <si>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</si>
  <si>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</si>
  <si>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</si>
  <si>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</si>
  <si>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</si>
  <si>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</si>
  <si>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</si>
  <si>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</si>
  <si>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</si>
  <si>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</si>
  <si>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</si>
  <si>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</si>
  <si>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</si>
  <si>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</si>
  <si>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</si>
  <si>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</si>
  <si>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</si>
  <si>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</si>
  <si>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</si>
  <si>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</si>
  <si>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</si>
  <si>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</si>
  <si>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</si>
  <si>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</si>
  <si>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</si>
  <si>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</si>
  <si>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</si>
  <si>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</si>
  <si>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</si>
  <si>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</si>
  <si>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</si>
  <si>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</si>
  <si>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</si>
  <si>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</si>
  <si>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</si>
  <si>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</si>
  <si>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</si>
  <si>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</si>
  <si>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</si>
  <si>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</si>
  <si>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</si>
  <si>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</si>
  <si>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</si>
  <si>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</si>
  <si>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</si>
  <si>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</si>
  <si>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</si>
  <si>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</si>
  <si>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</si>
  <si>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</si>
  <si>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</si>
  <si>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</si>
  <si>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</si>
  <si>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</si>
  <si>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</si>
  <si>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</si>
  <si>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</si>
  <si>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</si>
  <si>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</si>
  <si>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</si>
  <si>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</si>
  <si>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</si>
  <si>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</si>
  <si>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</si>
  <si>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</si>
  <si>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</si>
  <si>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</si>
  <si>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</si>
  <si>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</si>
  <si>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</si>
  <si>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</si>
  <si>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</si>
  <si>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</si>
  <si>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</si>
  <si>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</si>
  <si>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</si>
  <si>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</si>
  <si>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</si>
  <si>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</si>
  <si>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</si>
  <si>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</si>
  <si>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</si>
  <si>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</si>
  <si>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</si>
  <si>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</si>
  <si>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</si>
  <si>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</si>
  <si>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</si>
  <si>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</si>
  <si>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</si>
  <si>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</si>
  <si>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</si>
  <si>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</si>
  <si>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</si>
  <si>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</si>
  <si>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</si>
  <si>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</si>
  <si>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</si>
  <si>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</si>
  <si>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</si>
  <si>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</si>
  <si>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</si>
  <si>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</si>
  <si>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</si>
  <si>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</si>
  <si>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</si>
  <si>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</si>
  <si>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</si>
  <si>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</si>
  <si>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</si>
  <si>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</si>
  <si>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</si>
  <si>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</si>
  <si>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</si>
  <si>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</si>
  <si>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</si>
  <si>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</si>
  <si>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</si>
  <si>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</si>
  <si>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</si>
  <si>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</si>
  <si>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</si>
  <si>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</si>
  <si>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</si>
  <si>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</si>
  <si>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</si>
  <si>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</si>
  <si>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</si>
  <si>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</si>
  <si>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</si>
  <si>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</si>
  <si>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</si>
  <si>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</si>
  <si>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</si>
  <si>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</si>
  <si>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</si>
  <si>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</si>
  <si>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</si>
  <si>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</si>
  <si>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</si>
  <si>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</si>
  <si>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</si>
  <si>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</si>
  <si>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</si>
  <si>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</si>
  <si>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</si>
  <si>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</si>
  <si>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</si>
  <si>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</si>
  <si>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</si>
  <si>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</si>
  <si>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</si>
  <si>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</si>
  <si>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</si>
  <si>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</si>
  <si>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</si>
  <si>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</si>
  <si>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</si>
  <si>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</si>
  <si>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</si>
  <si>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</si>
  <si>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</si>
  <si>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</si>
  <si>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</si>
  <si>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</si>
  <si>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</si>
  <si>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</si>
  <si>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</si>
  <si>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</si>
  <si>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</si>
  <si>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</si>
  <si>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</si>
  <si>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</si>
  <si>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</si>
  <si>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</si>
  <si>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</si>
  <si>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</si>
  <si>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</si>
  <si>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</si>
  <si>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</si>
  <si>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</si>
  <si>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</si>
  <si>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</si>
  <si>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</si>
  <si>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</si>
  <si>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</si>
  <si>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</si>
  <si>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</si>
  <si>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</si>
  <si>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</si>
  <si>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</si>
  <si>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</si>
  <si>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</si>
  <si>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</si>
  <si>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</si>
  <si>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</si>
  <si>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</si>
  <si>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</si>
  <si>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</si>
  <si>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</si>
  <si>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</si>
  <si>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</si>
  <si>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</si>
  <si>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</si>
  <si>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</si>
  <si>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</si>
  <si>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</si>
  <si>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</si>
  <si>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</si>
  <si>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</si>
  <si>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</si>
  <si>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</si>
  <si>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</si>
  <si>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</si>
  <si>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</si>
  <si>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</si>
  <si>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</si>
  <si>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</si>
  <si>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</si>
  <si>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</si>
  <si>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</si>
  <si>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</si>
  <si>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</si>
  <si>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</si>
  <si>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</si>
  <si>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</si>
  <si>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</si>
  <si>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</si>
  <si>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</si>
  <si>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</si>
  <si>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</si>
  <si>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</si>
  <si>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</si>
  <si>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</si>
  <si>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</si>
  <si>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</si>
  <si>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</si>
  <si>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</si>
  <si>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</si>
  <si>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</si>
  <si>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</si>
  <si>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</si>
  <si>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</si>
  <si>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</si>
  <si>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</si>
  <si>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</si>
  <si>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</si>
  <si>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</si>
  <si>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</si>
  <si>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</si>
  <si>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</si>
  <si>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</si>
  <si>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</si>
  <si>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</si>
  <si>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</si>
  <si>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</si>
  <si>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</si>
  <si>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</si>
  <si>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</si>
  <si>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</si>
  <si>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</si>
  <si>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</si>
  <si>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</si>
  <si>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</si>
  <si>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</si>
  <si>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</si>
  <si>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</si>
  <si>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</si>
  <si>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</si>
  <si>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</si>
  <si>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</si>
  <si>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</si>
  <si>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</si>
  <si>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</si>
  <si>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</si>
  <si>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</si>
  <si>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</si>
  <si>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</si>
  <si>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</si>
  <si>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</si>
  <si>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</si>
  <si>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</si>
  <si>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</si>
  <si>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</si>
  <si>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</si>
  <si>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</si>
  <si>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</si>
  <si>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</si>
  <si>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</si>
  <si>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</si>
  <si>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</si>
  <si>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</si>
  <si>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</si>
  <si>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</si>
  <si>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</si>
  <si>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</si>
  <si>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</si>
  <si>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</si>
  <si>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</si>
  <si>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</si>
  <si>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</si>
  <si>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</si>
  <si>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</si>
  <si>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</si>
  <si>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</si>
  <si>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</si>
  <si>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</si>
  <si>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</si>
  <si>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</si>
  <si>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</si>
  <si>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</si>
  <si>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</si>
  <si>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</si>
  <si>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</si>
  <si>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</si>
  <si>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</si>
  <si>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</si>
  <si>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</si>
  <si>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</si>
  <si>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</si>
  <si>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</si>
  <si>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</si>
  <si>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</si>
  <si>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</si>
  <si>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</si>
  <si>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</si>
  <si>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</si>
  <si>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</si>
  <si>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</si>
  <si>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</si>
  <si>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</si>
  <si>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</si>
  <si>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</si>
  <si>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</si>
  <si>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</si>
  <si>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</si>
  <si>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</si>
  <si>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</si>
  <si>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</si>
  <si>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</si>
  <si>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</si>
  <si>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</si>
  <si>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</si>
  <si>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</si>
  <si>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</si>
  <si>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</si>
  <si>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</si>
  <si>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</si>
  <si>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</si>
  <si>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</si>
  <si>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</si>
  <si>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</si>
  <si>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</si>
  <si>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</si>
  <si>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</si>
  <si>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</si>
  <si>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</si>
  <si>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</si>
  <si>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</si>
  <si>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</si>
  <si>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</si>
  <si>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</si>
  <si>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</si>
  <si>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</si>
  <si>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</si>
  <si>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</si>
  <si>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</si>
  <si>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</si>
  <si>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</si>
  <si>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</si>
  <si>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</si>
  <si>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</si>
  <si>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</si>
  <si>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</si>
  <si>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</si>
  <si>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</si>
  <si>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</si>
  <si>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</si>
  <si>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</si>
  <si>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</si>
  <si>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</si>
  <si>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</si>
  <si>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</si>
  <si>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</si>
  <si>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</si>
  <si>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</si>
  <si>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</si>
  <si>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</si>
  <si>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</si>
  <si>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</si>
  <si>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</si>
  <si>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</si>
  <si>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</si>
  <si>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</si>
  <si>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</si>
  <si>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</si>
  <si>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</si>
  <si>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</si>
  <si>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</si>
  <si>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</si>
  <si>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</si>
  <si>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</si>
  <si>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</si>
  <si>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</si>
  <si>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</si>
  <si>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</si>
  <si>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</si>
  <si>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</si>
  <si>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</si>
  <si>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</si>
  <si>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</si>
  <si>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</si>
  <si>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</si>
  <si>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</si>
  <si>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</si>
  <si>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</si>
  <si>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</si>
  <si>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</si>
  <si>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</si>
  <si>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</si>
  <si>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</si>
  <si>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</si>
  <si>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</si>
  <si>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</si>
  <si>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</si>
  <si>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</si>
  <si>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</si>
  <si>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</si>
  <si>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</si>
  <si>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</si>
  <si>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</si>
  <si>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</si>
  <si>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</si>
  <si>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</si>
  <si>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</si>
  <si>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</si>
  <si>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</si>
  <si>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</si>
  <si>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</si>
  <si>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</si>
  <si>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</si>
  <si>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</si>
  <si>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</si>
  <si>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</si>
  <si>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</si>
  <si>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</si>
  <si>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</si>
  <si>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</si>
  <si>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</si>
  <si>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</si>
  <si>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</si>
  <si>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</si>
  <si>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</si>
  <si>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</si>
  <si>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</si>
  <si>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</si>
  <si>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</si>
  <si>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</si>
  <si>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</si>
  <si>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</si>
  <si>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</si>
  <si>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</si>
  <si>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</si>
  <si>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</si>
  <si>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</si>
  <si>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</si>
  <si>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</si>
  <si>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</si>
  <si>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</si>
  <si>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</si>
  <si>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</si>
  <si>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</si>
  <si>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</si>
  <si>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</si>
  <si>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</si>
  <si>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</si>
  <si>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</si>
  <si>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</si>
  <si>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</si>
  <si>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</si>
  <si>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</si>
  <si>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</si>
  <si>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</si>
  <si>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</si>
  <si>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</si>
  <si>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</si>
  <si>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</si>
  <si>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</si>
  <si>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</si>
  <si>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</si>
  <si>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</si>
  <si>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</si>
  <si>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</si>
  <si>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</si>
  <si>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</si>
  <si>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</si>
  <si>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</si>
  <si>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</si>
  <si>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</si>
  <si>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</si>
  <si>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</si>
  <si>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</si>
  <si>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</si>
  <si>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</si>
  <si>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</si>
  <si>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</si>
  <si>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</si>
  <si>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</si>
  <si>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</si>
  <si>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</si>
  <si>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</si>
  <si>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</si>
  <si>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</si>
  <si>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</si>
  <si>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</si>
  <si>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</si>
  <si>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</si>
  <si>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</si>
  <si>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</si>
  <si>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</si>
  <si>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</si>
  <si>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</si>
  <si>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</si>
  <si>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</si>
  <si>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</si>
  <si>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</si>
  <si>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</si>
  <si>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</si>
  <si>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</si>
  <si>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</si>
  <si>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</si>
  <si>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</si>
  <si>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</si>
  <si>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</si>
  <si>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</si>
  <si>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</si>
  <si>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</si>
  <si>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</si>
  <si>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</si>
  <si>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</si>
  <si>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</si>
  <si>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</si>
  <si>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</si>
  <si>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</si>
  <si>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</si>
  <si>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</si>
  <si>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</si>
  <si>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</si>
  <si>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</si>
  <si>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</si>
  <si>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</si>
  <si>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</si>
  <si>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</si>
  <si>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</si>
  <si>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</si>
  <si>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</si>
  <si>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</si>
  <si>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</si>
  <si>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</si>
  <si>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</si>
  <si>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</si>
  <si>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</si>
  <si>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</si>
  <si>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</si>
  <si>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</si>
  <si>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</si>
  <si>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</si>
  <si>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</si>
  <si>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</si>
  <si>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</si>
  <si>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</si>
  <si>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</si>
  <si>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</si>
  <si>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</si>
  <si>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</si>
  <si>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</si>
  <si>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</si>
  <si>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</si>
  <si>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</si>
  <si>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</si>
  <si>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</si>
  <si>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</si>
  <si>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</si>
  <si>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</si>
  <si>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</si>
  <si>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</si>
  <si>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</si>
  <si>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</si>
  <si>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</si>
  <si>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</si>
  <si>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</si>
  <si>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</si>
  <si>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</si>
  <si>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</si>
  <si>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</si>
  <si>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</si>
  <si>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</si>
  <si>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</si>
  <si>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</si>
  <si>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</si>
  <si>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</si>
  <si>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</si>
  <si>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</si>
  <si>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</si>
  <si>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</si>
  <si>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</si>
  <si>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</si>
  <si>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</si>
  <si>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</si>
  <si>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</si>
  <si>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</si>
  <si>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</si>
  <si>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</si>
  <si>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</si>
  <si>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</si>
  <si>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</si>
  <si>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</si>
  <si>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</si>
  <si>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</si>
  <si>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</si>
  <si>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</si>
  <si>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</si>
  <si>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</si>
  <si>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</si>
  <si>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</si>
  <si>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</si>
  <si>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</si>
  <si>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</si>
  <si>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</si>
  <si>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</si>
  <si>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</si>
  <si>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</si>
  <si>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</si>
  <si>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</si>
  <si>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</si>
  <si>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</si>
  <si>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</si>
  <si>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</si>
  <si>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</si>
  <si>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</si>
  <si>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</si>
  <si>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</si>
  <si>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</si>
  <si>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</si>
  <si>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</si>
  <si>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</si>
  <si>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</si>
  <si>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</si>
  <si>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</si>
  <si>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</si>
  <si>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</si>
  <si>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</si>
  <si>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</si>
  <si>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</si>
  <si>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</si>
  <si>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</si>
  <si>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</si>
  <si>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</si>
  <si>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</si>
  <si>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</si>
  <si>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</si>
  <si>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</si>
  <si>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</si>
  <si>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</si>
  <si>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</si>
  <si>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</si>
  <si>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</si>
  <si>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</si>
  <si>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</si>
  <si>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</si>
  <si>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</si>
  <si>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</si>
  <si>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</si>
  <si>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</si>
  <si>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</si>
  <si>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</si>
  <si>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</si>
  <si>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</si>
  <si>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</si>
  <si>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</si>
  <si>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</si>
  <si>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</si>
  <si>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</si>
  <si>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</si>
  <si>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</si>
  <si>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</si>
  <si>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</si>
  <si>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</si>
  <si>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</si>
  <si>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</si>
  <si>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</si>
  <si>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</si>
  <si>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</si>
  <si>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</si>
  <si>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</si>
  <si>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</si>
  <si>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</si>
  <si>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</si>
  <si>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</si>
  <si>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</si>
  <si>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</si>
  <si>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</si>
  <si>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</si>
  <si>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</si>
  <si>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</si>
  <si>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</si>
  <si>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</si>
  <si>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</si>
  <si>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</si>
  <si>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</si>
  <si>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</si>
  <si>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</si>
  <si>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</si>
  <si>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</si>
  <si>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</si>
  <si>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</si>
  <si>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</si>
  <si>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</si>
  <si>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</si>
  <si>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</si>
  <si>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</si>
  <si>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</si>
  <si>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</si>
  <si>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</si>
  <si>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</si>
  <si>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</si>
  <si>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</si>
  <si>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</si>
  <si>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</si>
  <si>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</si>
  <si>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</si>
  <si>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</si>
  <si>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</si>
  <si>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</si>
  <si>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</si>
  <si>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</si>
  <si>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</si>
  <si>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</si>
  <si>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</si>
  <si>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</si>
  <si>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</si>
  <si>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</si>
  <si>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</si>
  <si>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</si>
  <si>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</si>
  <si>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</si>
  <si>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</si>
  <si>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</si>
  <si>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</si>
  <si>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</si>
  <si>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</si>
  <si>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</si>
  <si>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</si>
  <si>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</si>
  <si>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</si>
  <si>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</si>
  <si>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</si>
  <si>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</si>
  <si>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</si>
  <si>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</si>
  <si>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</si>
  <si>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</si>
  <si>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</si>
  <si>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</si>
  <si>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</si>
  <si>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</si>
  <si>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</si>
  <si>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</si>
  <si>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</si>
  <si>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</si>
  <si>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</si>
  <si>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</si>
  <si>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</si>
  <si>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</si>
  <si>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</si>
  <si>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</si>
  <si>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</si>
  <si>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</si>
  <si>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</si>
  <si>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</si>
  <si>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</si>
  <si>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</si>
  <si>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</si>
  <si>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</si>
  <si>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</si>
  <si>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</si>
  <si>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</si>
  <si>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</si>
  <si>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</si>
  <si>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</si>
  <si>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</si>
  <si>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</si>
  <si>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</si>
  <si>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</si>
  <si>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</si>
  <si>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</si>
  <si>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</si>
  <si>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</si>
  <si>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</si>
  <si>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</si>
  <si>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</si>
  <si>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</si>
  <si>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</si>
  <si>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</si>
  <si>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</si>
  <si>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</si>
  <si>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</si>
  <si>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</si>
  <si>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</si>
  <si>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</si>
  <si>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</si>
  <si>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</si>
  <si>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</si>
  <si>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</si>
  <si>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</si>
  <si>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</si>
  <si>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</si>
  <si>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</si>
  <si>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</si>
  <si>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</si>
  <si>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</si>
  <si>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</si>
  <si>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</si>
  <si>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</si>
  <si>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</si>
  <si>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</si>
  <si>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</si>
  <si>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</si>
  <si>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</si>
  <si>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</si>
  <si>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</si>
  <si>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</si>
  <si>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</si>
  <si>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</si>
  <si>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</si>
  <si>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</si>
  <si>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</si>
  <si>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</si>
  <si>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</si>
  <si>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</si>
  <si>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</si>
  <si>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</si>
  <si>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</si>
  <si>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</si>
  <si>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</si>
  <si>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</si>
  <si>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</si>
  <si>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</si>
  <si>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</si>
  <si>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</si>
  <si>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</si>
  <si>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</si>
  <si>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</si>
  <si>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</si>
  <si>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</si>
  <si>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</si>
  <si>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</si>
  <si>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</si>
  <si>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</si>
  <si>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</si>
  <si>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</si>
  <si>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</si>
  <si>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</si>
  <si>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</si>
  <si>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</si>
  <si>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</si>
  <si>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</si>
  <si>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</si>
  <si>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</si>
  <si>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</si>
  <si>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</si>
  <si>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</si>
  <si>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</si>
  <si>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</si>
  <si>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</si>
  <si>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</si>
  <si>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</si>
  <si>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</si>
  <si>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</si>
  <si>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</si>
  <si>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</si>
  <si>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</si>
  <si>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</si>
  <si>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</si>
  <si>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</si>
  <si>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</si>
  <si>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</si>
  <si>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</si>
  <si>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</si>
  <si>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</si>
  <si>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</si>
  <si>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</si>
  <si>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</si>
  <si>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</si>
  <si>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</si>
  <si>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</si>
  <si>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</si>
  <si>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</si>
  <si>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</si>
  <si>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</si>
  <si>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</si>
  <si>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</si>
  <si>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</si>
  <si>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</si>
  <si>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</si>
  <si>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</si>
  <si>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</si>
  <si>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</si>
  <si>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</si>
  <si>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</si>
  <si>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</si>
  <si>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</si>
  <si>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</si>
  <si>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</si>
  <si>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</si>
  <si>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</si>
  <si>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</si>
  <si>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</si>
  <si>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</si>
  <si>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</si>
  <si>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</si>
  <si>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</si>
  <si>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</si>
  <si>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</si>
  <si>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</si>
  <si>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</si>
  <si>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</si>
  <si>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</si>
  <si>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</si>
  <si>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</si>
  <si>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</si>
  <si>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</si>
  <si>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</si>
  <si>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</si>
  <si>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</si>
  <si>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</si>
  <si>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</si>
  <si>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</si>
  <si>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</si>
  <si>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</si>
  <si>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</si>
  <si>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</si>
  <si>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</si>
  <si>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</si>
  <si>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</si>
  <si>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</si>
  <si>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</si>
  <si>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</si>
  <si>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</si>
  <si>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</si>
  <si>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</si>
  <si>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</si>
  <si>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</si>
  <si>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</si>
  <si>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</si>
  <si>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</si>
  <si>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</si>
  <si>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</si>
  <si>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</si>
  <si>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</si>
  <si>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</si>
  <si>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</si>
  <si>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</si>
  <si>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</si>
  <si>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</si>
  <si>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</si>
  <si>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</si>
  <si>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</si>
  <si>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</si>
  <si>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</si>
  <si>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</si>
  <si>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</si>
  <si>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</si>
  <si>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</si>
  <si>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</si>
  <si>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</si>
  <si>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</si>
  <si>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</si>
  <si>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</si>
  <si>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</si>
  <si>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</si>
  <si>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</si>
  <si>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</si>
  <si>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</si>
  <si>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</si>
  <si>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</si>
  <si>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</si>
  <si>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</si>
  <si>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</si>
  <si>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</si>
  <si>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</si>
  <si>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</si>
  <si>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</si>
  <si>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</si>
  <si>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</si>
  <si>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</si>
  <si>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</si>
  <si>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</si>
  <si>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</si>
  <si>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</si>
  <si>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</si>
  <si>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</si>
  <si>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</si>
  <si>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</si>
  <si>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</si>
  <si>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</si>
  <si>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</si>
  <si>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</si>
  <si>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</si>
  <si>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</si>
  <si>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</si>
  <si>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</si>
  <si>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</si>
  <si>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</si>
  <si>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</si>
  <si>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</si>
  <si>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</si>
  <si>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</si>
  <si>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</si>
  <si>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</si>
  <si>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</si>
  <si>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</si>
  <si>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</si>
  <si>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</si>
  <si>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</si>
  <si>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</si>
  <si>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</si>
  <si>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</si>
  <si>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</si>
  <si>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</si>
  <si>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</si>
  <si>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</si>
  <si>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</si>
  <si>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</si>
  <si>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</si>
  <si>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</si>
  <si>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</si>
  <si>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</si>
  <si>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</si>
  <si>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</si>
  <si>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</si>
  <si>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</si>
  <si>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</si>
  <si>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</si>
  <si>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</si>
  <si>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</si>
  <si>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</si>
  <si>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</si>
  <si>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</si>
  <si>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</si>
  <si>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</si>
  <si>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</si>
  <si>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</si>
  <si>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</si>
  <si>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</si>
  <si>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</si>
  <si>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</si>
  <si>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</si>
  <si>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</si>
  <si>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</si>
  <si>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</si>
  <si>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</si>
  <si>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</si>
  <si>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</si>
  <si>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</si>
  <si>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</si>
  <si>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</si>
  <si>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</si>
  <si>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</si>
  <si>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</si>
  <si>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</si>
  <si>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</si>
  <si>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</si>
  <si>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</si>
  <si>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</si>
  <si>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</si>
  <si>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</si>
  <si>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</si>
  <si>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</si>
  <si>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</si>
  <si>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</si>
  <si>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</si>
  <si>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</si>
  <si>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</si>
  <si>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</si>
  <si>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</si>
  <si>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</si>
  <si>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</si>
  <si>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</si>
  <si>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</si>
  <si>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</si>
  <si>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</si>
  <si>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</si>
  <si>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</si>
  <si>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</si>
  <si>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</si>
  <si>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</si>
  <si>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</si>
  <si>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</si>
  <si>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</si>
  <si>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</si>
  <si>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</si>
  <si>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</si>
  <si>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</si>
  <si>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</si>
  <si>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</si>
  <si>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</si>
  <si>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</si>
  <si>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</si>
  <si>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</si>
  <si>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</si>
  <si>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</si>
  <si>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</si>
  <si>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</si>
  <si>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</si>
  <si>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</si>
  <si>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</si>
  <si>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</si>
  <si>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</si>
  <si>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</si>
  <si>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</si>
  <si>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</si>
  <si>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</si>
  <si>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</si>
  <si>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</si>
  <si>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</si>
  <si>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</si>
  <si>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</si>
  <si>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</si>
  <si>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</si>
  <si>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</si>
  <si>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</si>
  <si>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</si>
  <si>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</si>
  <si>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</si>
  <si>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</si>
  <si>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</si>
  <si>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</si>
  <si>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</si>
  <si>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</si>
  <si>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</si>
  <si>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</si>
  <si>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</si>
  <si>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</si>
  <si>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</si>
  <si>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</si>
  <si>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</si>
  <si>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</si>
  <si>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</si>
  <si>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</si>
  <si>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</si>
  <si>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</si>
  <si>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</si>
  <si>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</si>
  <si>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</si>
  <si>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</si>
  <si>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</si>
  <si>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</si>
  <si>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</si>
  <si>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</si>
  <si>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</si>
  <si>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</si>
  <si>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</si>
  <si>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</si>
  <si>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</si>
  <si>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</si>
  <si>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</si>
  <si>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</si>
  <si>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</si>
  <si>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</si>
  <si>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</si>
  <si>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</si>
  <si>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</si>
  <si>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</si>
  <si>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</si>
  <si>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</si>
  <si>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</si>
  <si>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</si>
  <si>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</si>
  <si>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</si>
  <si>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</si>
  <si>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</si>
  <si>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</si>
  <si>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</si>
  <si>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</si>
  <si>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</si>
  <si>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</si>
  <si>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</si>
  <si>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</si>
  <si>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</si>
  <si>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</si>
  <si>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</si>
  <si>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</si>
  <si>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</si>
  <si>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</si>
  <si>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</si>
  <si>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</si>
  <si>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</si>
  <si>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</si>
  <si>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</si>
  <si>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</si>
  <si>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</si>
  <si>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</si>
  <si>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</si>
  <si>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</si>
  <si>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</si>
  <si>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</si>
  <si>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</si>
  <si>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</si>
  <si>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</si>
  <si>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</si>
  <si>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</si>
  <si>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</si>
  <si>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</si>
  <si>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</si>
  <si>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</si>
  <si>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</si>
  <si>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</si>
  <si>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</si>
  <si>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</si>
  <si>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</si>
  <si>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</si>
  <si>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</si>
  <si>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</si>
  <si>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</si>
  <si>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</si>
  <si>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</si>
  <si>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</si>
  <si>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</si>
  <si>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</si>
  <si>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</si>
  <si>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</si>
  <si>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</si>
  <si>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</si>
  <si>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</si>
  <si>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</si>
  <si>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</si>
  <si>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</si>
  <si>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</si>
  <si>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</si>
  <si>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</si>
  <si>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</si>
  <si>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</si>
  <si>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</si>
  <si>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</si>
  <si>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</si>
  <si>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</si>
  <si>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</si>
  <si>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</si>
  <si>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</si>
  <si>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</si>
  <si>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</si>
  <si>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</si>
  <si>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</si>
  <si>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</si>
  <si>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</si>
  <si>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</si>
  <si>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</si>
  <si>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</si>
  <si>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</si>
  <si>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</si>
  <si>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</si>
  <si>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</si>
  <si>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</si>
  <si>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</si>
  <si>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</si>
  <si>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</si>
  <si>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</si>
  <si>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</si>
  <si>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</si>
  <si>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</si>
  <si>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</si>
  <si>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</si>
  <si>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</si>
  <si>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</si>
  <si>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</si>
  <si>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</si>
  <si>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</si>
  <si>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</si>
  <si>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</si>
  <si>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</si>
  <si>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</si>
  <si>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</si>
  <si>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</si>
  <si>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</si>
  <si>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</si>
  <si>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</si>
  <si>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</si>
  <si>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</si>
  <si>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</si>
  <si>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</si>
  <si>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</si>
  <si>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</si>
  <si>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</si>
  <si>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</si>
  <si>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</si>
  <si>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</si>
  <si>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</si>
  <si>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</si>
  <si>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</si>
  <si>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</si>
  <si>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</si>
  <si>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</si>
  <si>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</si>
  <si>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</si>
  <si>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</si>
  <si>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</si>
  <si>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</si>
  <si>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</si>
  <si>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</si>
  <si>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</si>
  <si>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</si>
  <si>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</si>
  <si>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</si>
  <si>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</si>
  <si>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</si>
  <si>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</si>
  <si>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</si>
  <si>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</si>
  <si>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</si>
  <si>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</si>
  <si>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</si>
  <si>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</si>
  <si>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</si>
  <si>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</si>
  <si>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</si>
  <si>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</si>
  <si>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</si>
  <si>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</si>
  <si>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</si>
  <si>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</si>
  <si>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</si>
  <si>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</si>
  <si>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</si>
  <si>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</si>
  <si>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</si>
  <si>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</si>
  <si>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</si>
  <si>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</si>
  <si>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</si>
  <si>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</si>
  <si>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</si>
  <si>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</si>
  <si>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</si>
  <si>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</si>
  <si>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</si>
  <si>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</si>
  <si>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</si>
  <si>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</si>
  <si>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</si>
  <si>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</si>
  <si>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</si>
  <si>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</si>
  <si>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</si>
  <si>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</si>
  <si>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</si>
  <si>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</si>
  <si>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</si>
  <si>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</si>
  <si>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</si>
  <si>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</si>
  <si>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</si>
  <si>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</si>
  <si>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</si>
  <si>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</si>
  <si>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</si>
  <si>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</si>
  <si>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</si>
  <si>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</si>
  <si>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</si>
  <si>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</si>
  <si>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</si>
  <si>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</si>
  <si>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</si>
  <si>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</si>
  <si>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</si>
  <si>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</si>
  <si>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</si>
  <si>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</si>
  <si>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</si>
  <si>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</si>
  <si>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</si>
  <si>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</si>
  <si>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</si>
  <si>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</si>
  <si>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</si>
  <si>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</si>
  <si>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</si>
  <si>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</si>
  <si>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</si>
  <si>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</si>
  <si>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</si>
  <si>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</si>
  <si>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</si>
  <si>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</si>
  <si>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</si>
  <si>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</si>
  <si>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</si>
  <si>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</si>
  <si>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</si>
  <si>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</si>
  <si>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</si>
  <si>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</si>
  <si>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</si>
  <si>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</si>
  <si>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</si>
  <si>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</si>
  <si>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</si>
  <si>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</si>
  <si>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</si>
  <si>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</si>
  <si>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</si>
  <si>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</si>
  <si>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</si>
  <si>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</si>
  <si>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</si>
  <si>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</si>
  <si>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</si>
  <si>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</si>
  <si>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</si>
  <si>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</si>
  <si>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</si>
  <si>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</si>
  <si>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</si>
  <si>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</si>
  <si>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</si>
  <si>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</si>
  <si>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</si>
  <si>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</si>
  <si>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</si>
  <si>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</si>
  <si>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</si>
  <si>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</si>
  <si>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</si>
  <si>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</si>
  <si>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</si>
  <si>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</si>
  <si>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</si>
  <si>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</si>
  <si>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</si>
  <si>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</si>
  <si>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</si>
  <si>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</si>
  <si>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</si>
  <si>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</si>
  <si>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</si>
  <si>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</si>
  <si>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</si>
  <si>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</si>
  <si>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</si>
  <si>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</si>
  <si>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</si>
  <si>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</si>
  <si>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</si>
  <si>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</si>
  <si>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</si>
  <si>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</si>
  <si>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</si>
  <si>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</si>
  <si>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</si>
  <si>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</si>
  <si>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</si>
  <si>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</si>
  <si>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</si>
  <si>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</si>
  <si>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</si>
  <si>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</si>
  <si>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</si>
  <si>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</si>
  <si>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</si>
  <si>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</si>
  <si>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</si>
  <si>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</si>
  <si>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</si>
  <si>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</si>
  <si>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</si>
  <si>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</si>
  <si>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</si>
  <si>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</si>
  <si>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</si>
  <si>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</si>
  <si>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</si>
  <si>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</si>
  <si>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</si>
  <si>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</si>
  <si>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</si>
  <si>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</si>
  <si>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</si>
  <si>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</si>
  <si>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</si>
  <si>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</si>
  <si>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</si>
  <si>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</si>
  <si>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</si>
  <si>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</si>
  <si>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</si>
  <si>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</si>
  <si>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</si>
  <si>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</si>
  <si>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</si>
  <si>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</si>
  <si>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</si>
  <si>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</si>
  <si>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</si>
  <si>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</si>
  <si>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</si>
  <si>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</si>
  <si>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</si>
  <si>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</si>
  <si>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</si>
  <si>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</si>
  <si>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</si>
  <si>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</si>
  <si>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</si>
  <si>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</si>
  <si>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</si>
  <si>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</si>
  <si>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</si>
  <si>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</si>
  <si>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</si>
  <si>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</si>
  <si>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</si>
  <si>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</si>
  <si>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</si>
  <si>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</si>
  <si>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</si>
  <si>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</si>
  <si>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</si>
  <si>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</si>
  <si>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</si>
  <si>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</si>
  <si>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</si>
  <si>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</si>
  <si>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</si>
  <si>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</si>
  <si>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</si>
  <si>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</si>
  <si>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</si>
  <si>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</si>
  <si>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</si>
  <si>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</si>
  <si>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</si>
  <si>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</si>
  <si>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</si>
  <si>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</si>
  <si>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</si>
  <si>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</si>
  <si>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</si>
  <si>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</si>
  <si>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</si>
  <si>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</si>
  <si>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</si>
  <si>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</si>
  <si>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</si>
  <si>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</si>
  <si>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</si>
  <si>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</si>
  <si>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</si>
  <si>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</si>
  <si>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</si>
  <si>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</si>
  <si>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</si>
  <si>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</si>
  <si>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</si>
  <si>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</si>
  <si>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</si>
  <si>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</si>
  <si>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</si>
  <si>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</si>
  <si>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</si>
  <si>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</si>
  <si>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</si>
  <si>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</si>
  <si>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</si>
  <si>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</si>
  <si>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</si>
  <si>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</si>
  <si>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</si>
  <si>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</si>
  <si>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</si>
  <si>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</si>
  <si>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</si>
  <si>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</si>
  <si>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</si>
  <si>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</si>
  <si>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</si>
  <si>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</si>
  <si>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</si>
  <si>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</si>
  <si>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</si>
  <si>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</si>
  <si>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</si>
  <si>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</si>
  <si>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</si>
  <si>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</si>
  <si>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</si>
  <si>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</si>
  <si>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</si>
  <si>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</si>
  <si>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</si>
  <si>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</si>
  <si>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</si>
  <si>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</si>
  <si>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</si>
  <si>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</si>
  <si>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</si>
  <si>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</si>
  <si>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</si>
  <si>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</si>
  <si>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</si>
  <si>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</si>
  <si>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</si>
  <si>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</si>
  <si>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</si>
  <si>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</si>
  <si>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</si>
  <si>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</si>
  <si>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</si>
  <si>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</si>
  <si>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</si>
  <si>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</si>
  <si>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</si>
  <si>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</si>
  <si>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</si>
  <si>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</si>
  <si>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</si>
  <si>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</si>
  <si>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</si>
  <si>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</si>
  <si>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</si>
  <si>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</si>
  <si>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</si>
  <si>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</si>
  <si>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</si>
  <si>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</si>
  <si>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</si>
  <si>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</si>
  <si>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</si>
  <si>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</si>
  <si>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</si>
  <si>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</si>
  <si>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</si>
  <si>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</si>
  <si>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</si>
  <si>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</si>
  <si>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</si>
  <si>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</si>
  <si>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</si>
  <si>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</si>
  <si>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</si>
  <si>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</si>
  <si>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</si>
  <si>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</si>
  <si>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</si>
  <si>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</si>
  <si>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</si>
  <si>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</si>
  <si>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</si>
  <si>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</si>
  <si>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</si>
  <si>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</si>
  <si>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</si>
  <si>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</si>
  <si>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</si>
  <si>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</si>
  <si>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</si>
  <si>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</si>
  <si>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</si>
  <si>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</si>
  <si>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</si>
  <si>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</si>
  <si>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</si>
  <si>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</si>
  <si>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</si>
  <si>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</si>
  <si>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</si>
  <si>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</si>
  <si>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</si>
  <si>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</si>
  <si>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</si>
  <si>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</si>
  <si>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</si>
  <si>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</si>
  <si>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</si>
  <si>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</si>
  <si>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</si>
  <si>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</si>
  <si>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</si>
  <si>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</si>
  <si>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</si>
  <si>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</si>
  <si>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</si>
  <si>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</si>
  <si>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</si>
  <si>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</si>
  <si>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</si>
  <si>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</si>
  <si>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</si>
  <si>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</si>
  <si>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</si>
  <si>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</si>
  <si>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</si>
  <si>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</si>
  <si>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</si>
  <si>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</si>
  <si>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</si>
  <si>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</si>
  <si>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</si>
  <si>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</si>
  <si>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</si>
  <si>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</si>
  <si>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</si>
  <si>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</si>
  <si>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</si>
  <si>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</si>
  <si>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</si>
  <si>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</si>
  <si>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</si>
  <si>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</si>
  <si>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</si>
  <si>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</si>
  <si>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</si>
  <si>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</si>
  <si>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</si>
  <si>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</si>
  <si>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</si>
  <si>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</si>
  <si>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</si>
  <si>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</si>
  <si>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</si>
  <si>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</si>
  <si>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</si>
  <si>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</si>
  <si>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</si>
  <si>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</si>
  <si>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</si>
  <si>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</si>
  <si>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</si>
  <si>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</si>
  <si>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</si>
  <si>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</si>
  <si>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</si>
  <si>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</si>
  <si>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</si>
  <si>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</si>
  <si>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</si>
  <si>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</si>
  <si>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</si>
  <si>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</si>
  <si>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</si>
  <si>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</si>
  <si>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</si>
  <si>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</si>
  <si>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</si>
  <si>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</si>
  <si>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</si>
  <si>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</si>
  <si>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</si>
  <si>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</si>
  <si>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</si>
  <si>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</si>
  <si>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</si>
  <si>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</si>
  <si>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</si>
  <si>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</si>
  <si>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</si>
  <si>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</si>
  <si>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</si>
  <si>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</si>
  <si>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</si>
  <si>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</si>
  <si>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</si>
  <si>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</si>
  <si>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</si>
  <si>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</si>
  <si>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</si>
  <si>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</si>
  <si>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</si>
  <si>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</si>
  <si>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</si>
  <si>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</si>
  <si>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</si>
  <si>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</si>
  <si>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</si>
  <si>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</si>
  <si>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</si>
  <si>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</si>
  <si>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</si>
  <si>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</si>
  <si>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</si>
  <si>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</si>
  <si>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</si>
  <si>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</si>
  <si>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</si>
  <si>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</si>
  <si>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</si>
  <si>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</si>
  <si>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</si>
  <si>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</si>
  <si>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</si>
  <si>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</si>
  <si>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</si>
  <si>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</si>
  <si>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</si>
  <si>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</si>
  <si>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</si>
  <si>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</si>
  <si>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</si>
  <si>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</si>
  <si>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</si>
  <si>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</si>
  <si>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</si>
  <si>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</si>
  <si>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</si>
  <si>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</si>
  <si>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</si>
  <si>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</si>
  <si>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</si>
  <si>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</si>
  <si>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</si>
  <si>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</si>
  <si>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</si>
  <si>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</si>
  <si>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</si>
  <si>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</si>
  <si>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</si>
  <si>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</si>
  <si>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</si>
  <si>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</si>
  <si>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</si>
  <si>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</si>
  <si>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</si>
  <si>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</si>
  <si>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</si>
  <si>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</si>
  <si>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</si>
  <si>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</si>
  <si>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</si>
  <si>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</si>
  <si>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</si>
  <si>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</si>
  <si>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</si>
  <si>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</si>
  <si>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</si>
  <si>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</si>
  <si>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</si>
  <si>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</si>
  <si>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</si>
  <si>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</si>
  <si>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</si>
  <si>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</si>
  <si>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</si>
  <si>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</si>
  <si>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</si>
  <si>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</si>
  <si>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</si>
  <si>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</si>
  <si>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</si>
  <si>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</si>
  <si>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</si>
  <si>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</si>
  <si>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</si>
  <si>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</si>
  <si>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</si>
  <si>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</si>
  <si>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</si>
  <si>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</si>
  <si>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</si>
  <si>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</si>
  <si>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</si>
  <si>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</si>
  <si>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</si>
  <si>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</si>
  <si>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</si>
  <si>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</si>
  <si>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</si>
  <si>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</si>
  <si>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</si>
  <si>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</si>
  <si>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</si>
  <si>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</si>
  <si>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</si>
  <si>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</si>
  <si>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</si>
  <si>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</si>
  <si>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</si>
  <si>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</si>
  <si>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</si>
  <si>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</si>
  <si>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</si>
  <si>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</si>
  <si>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</si>
  <si>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</si>
  <si>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</si>
  <si>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</si>
  <si>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</si>
  <si>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</si>
  <si>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</si>
  <si>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</si>
  <si>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</si>
  <si>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</si>
  <si>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</si>
  <si>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</si>
  <si>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</si>
  <si>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</si>
  <si>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</si>
  <si>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</si>
  <si>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</si>
  <si>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</si>
  <si>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</si>
  <si>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</si>
  <si>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</si>
  <si>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</si>
  <si>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</si>
  <si>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</si>
  <si>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</si>
  <si>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</si>
  <si>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</si>
  <si>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</si>
  <si>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</si>
  <si>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</si>
  <si>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</si>
  <si>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</si>
  <si>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</si>
  <si>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</si>
  <si>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</si>
  <si>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</si>
  <si>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</si>
  <si>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</si>
  <si>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</si>
  <si>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</si>
  <si>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</si>
  <si>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</si>
  <si>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</si>
  <si>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</si>
  <si>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</si>
  <si>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</si>
  <si>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</si>
  <si>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</si>
  <si>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</si>
  <si>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</si>
  <si>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</si>
  <si>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</si>
  <si>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</si>
  <si>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</si>
  <si>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</si>
  <si>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</si>
  <si>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</si>
  <si>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</si>
  <si>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</si>
  <si>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</si>
  <si>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</si>
  <si>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</si>
  <si>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</si>
  <si>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</si>
  <si>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</si>
  <si>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</si>
  <si>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</si>
  <si>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</si>
  <si>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</si>
  <si>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</si>
  <si>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</si>
  <si>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</si>
  <si>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</si>
  <si>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</si>
  <si>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</si>
  <si>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</si>
  <si>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</si>
  <si>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</si>
  <si>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</si>
  <si>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</si>
  <si>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</si>
  <si>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</si>
  <si>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</si>
  <si>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</si>
  <si>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</si>
  <si>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</si>
  <si>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</si>
  <si>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</si>
  <si>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</si>
  <si>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</si>
  <si>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</si>
  <si>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</si>
  <si>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</si>
  <si>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</si>
  <si>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</si>
  <si>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</si>
  <si>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</si>
  <si>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</si>
  <si>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</si>
  <si>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</si>
  <si>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</si>
  <si>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</si>
  <si>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</si>
  <si>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</si>
  <si>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</si>
  <si>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</si>
  <si>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</si>
  <si>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</si>
  <si>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</si>
  <si>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</si>
  <si>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</si>
  <si>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</si>
  <si>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</si>
  <si>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</si>
  <si>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</si>
  <si>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</si>
  <si>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</si>
  <si>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</si>
  <si>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</si>
  <si>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</si>
  <si>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</si>
  <si>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</si>
  <si>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</si>
  <si>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</si>
  <si>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</si>
  <si>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</si>
  <si>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</si>
  <si>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</si>
  <si>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</si>
  <si>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</si>
  <si>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</si>
  <si>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</si>
  <si>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</si>
  <si>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</si>
  <si>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</si>
  <si>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</si>
  <si>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</si>
  <si>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</si>
  <si>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</si>
  <si>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</si>
  <si>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</si>
  <si>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</si>
  <si>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</si>
  <si>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</si>
  <si>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</si>
  <si>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</si>
  <si>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</si>
  <si>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</si>
  <si>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</si>
  <si>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</si>
  <si>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</si>
  <si>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</si>
  <si>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</si>
  <si>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</si>
  <si>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</si>
  <si>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</si>
  <si>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</si>
  <si>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</si>
  <si>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</si>
  <si>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</si>
  <si>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</si>
  <si>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</si>
  <si>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</si>
  <si>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</si>
  <si>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</si>
  <si>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</si>
  <si>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</si>
  <si>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</si>
  <si>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</si>
  <si>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</si>
  <si>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</si>
  <si>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</si>
  <si>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</si>
  <si>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</si>
  <si>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</si>
  <si>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</si>
  <si>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</si>
  <si>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</si>
  <si>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</si>
  <si>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</si>
  <si>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</si>
  <si>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</si>
  <si>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</si>
  <si>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</si>
  <si>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</si>
  <si>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</si>
  <si>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</si>
  <si>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</si>
  <si>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</si>
  <si>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</si>
  <si>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</si>
  <si>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</si>
  <si>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</si>
  <si>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</si>
  <si>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</si>
  <si>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</si>
  <si>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</si>
  <si>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</si>
  <si>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</si>
  <si>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</si>
  <si>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</si>
  <si>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</si>
  <si>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</si>
  <si>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</si>
  <si>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</si>
  <si>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</si>
  <si>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</si>
  <si>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</si>
  <si>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</si>
  <si>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</si>
  <si>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</si>
  <si>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</si>
  <si>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</si>
  <si>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</si>
  <si>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</si>
  <si>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</si>
  <si>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</si>
  <si>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</si>
  <si>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</si>
  <si>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</si>
  <si>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</si>
  <si>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</si>
  <si>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</si>
  <si>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</si>
  <si>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</si>
  <si>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</si>
  <si>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</si>
  <si>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</si>
  <si>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</si>
  <si>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</si>
  <si>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</si>
  <si>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</si>
  <si>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</si>
  <si>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</si>
  <si>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</si>
  <si>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</si>
  <si>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</si>
  <si>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</si>
  <si>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</si>
  <si>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</si>
  <si>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</si>
  <si>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</si>
  <si>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</si>
  <si>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</si>
  <si>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</si>
  <si>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</si>
  <si>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</si>
  <si>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</si>
  <si>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</si>
  <si>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</si>
  <si>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</si>
  <si>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</si>
  <si>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</si>
  <si>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</si>
  <si>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</si>
  <si>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</si>
  <si>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</si>
  <si>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</si>
  <si>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</si>
  <si>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</si>
  <si>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</si>
  <si>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</si>
  <si>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</si>
  <si>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</si>
  <si>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</si>
  <si>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</si>
  <si>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</si>
  <si>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</si>
  <si>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</si>
  <si>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</si>
  <si>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</si>
  <si>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</si>
  <si>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</si>
  <si>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</si>
  <si>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</si>
  <si>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</si>
  <si>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</si>
  <si>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</si>
  <si>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</si>
  <si>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</si>
  <si>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</si>
  <si>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</si>
  <si>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</si>
  <si>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</si>
  <si>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</si>
  <si>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</si>
  <si>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</si>
  <si>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</si>
  <si>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</si>
  <si>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</si>
  <si>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</si>
  <si>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</si>
  <si>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</si>
  <si>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</si>
  <si>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</si>
  <si>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</si>
  <si>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</si>
  <si>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</si>
  <si>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</si>
  <si>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</si>
  <si>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</si>
  <si>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</si>
  <si>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</si>
  <si>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</si>
  <si>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</si>
  <si>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</si>
  <si>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</si>
  <si>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</si>
  <si>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</si>
  <si>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</si>
  <si>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</si>
  <si>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</si>
  <si>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</si>
  <si>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</si>
  <si>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</si>
  <si>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</si>
  <si>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</si>
  <si>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</si>
  <si>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</si>
  <si>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</si>
  <si>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</si>
  <si>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</si>
  <si>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</si>
  <si>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</si>
  <si>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</si>
  <si>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</si>
  <si>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</si>
  <si>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</si>
  <si>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</si>
  <si>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</si>
  <si>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</si>
  <si>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</si>
  <si>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</si>
  <si>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</si>
  <si>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</si>
  <si>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</si>
  <si>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</si>
  <si>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</si>
  <si>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</si>
  <si>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</si>
  <si>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</si>
  <si>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</si>
  <si>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</si>
  <si>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</si>
  <si>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</si>
  <si>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</si>
  <si>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</si>
  <si>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</si>
  <si>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</si>
  <si>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</si>
  <si>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</si>
  <si>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</si>
  <si>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</si>
  <si>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</si>
  <si>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</si>
  <si>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</si>
  <si>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</si>
  <si>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</si>
  <si>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</si>
  <si>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</si>
  <si>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</si>
  <si>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</si>
  <si>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</si>
  <si>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</si>
  <si>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</si>
  <si>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</si>
  <si>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</si>
  <si>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</si>
  <si>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</si>
  <si>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</si>
  <si>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</si>
  <si>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</si>
  <si>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</si>
  <si>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</si>
  <si>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</si>
  <si>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</si>
  <si>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</si>
  <si>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</si>
  <si>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</si>
  <si>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</si>
  <si>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</si>
  <si>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</si>
  <si>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</si>
  <si>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</si>
  <si>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</si>
  <si>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</si>
  <si>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</si>
  <si>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</si>
  <si>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</si>
  <si>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</si>
  <si>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</si>
  <si>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</si>
  <si>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</si>
  <si>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</si>
  <si>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</si>
  <si>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</si>
  <si>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</si>
  <si>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</si>
  <si>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</si>
  <si>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</si>
  <si>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</si>
  <si>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</si>
  <si>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</si>
  <si>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</si>
  <si>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</si>
  <si>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</si>
  <si>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</si>
  <si>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</si>
  <si>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</si>
  <si>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</si>
  <si>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</si>
  <si>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</si>
  <si>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</si>
  <si>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</si>
  <si>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</si>
  <si>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</si>
  <si>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</si>
  <si>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</si>
  <si>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</si>
  <si>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</si>
  <si>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</si>
  <si>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</si>
  <si>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</si>
  <si>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</si>
  <si>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</si>
  <si>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</si>
  <si>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</si>
  <si>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</si>
  <si>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</si>
  <si>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</si>
  <si>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</si>
  <si>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</si>
  <si>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</si>
  <si>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</si>
  <si>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</si>
  <si>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</si>
  <si>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</si>
  <si>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</si>
  <si>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</si>
  <si>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</si>
  <si>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</si>
  <si>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</si>
  <si>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</si>
  <si>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</si>
  <si>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</si>
  <si>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</si>
  <si>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</si>
  <si>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</si>
  <si>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</si>
  <si>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</si>
  <si>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</si>
  <si>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</si>
  <si>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</si>
  <si>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</si>
  <si>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</si>
  <si>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</si>
  <si>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</si>
  <si>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</si>
  <si>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</si>
  <si>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</si>
  <si>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</si>
  <si>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</si>
  <si>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</si>
  <si>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</si>
  <si>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</si>
  <si>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</si>
  <si>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</si>
  <si>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</si>
  <si>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</si>
  <si>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</si>
  <si>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</si>
  <si>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</si>
  <si>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</si>
  <si>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</si>
  <si>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</si>
  <si>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</si>
  <si>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</si>
  <si>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</si>
  <si>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</si>
  <si>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</si>
  <si>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</si>
  <si>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</si>
  <si>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</si>
  <si>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</si>
  <si>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</si>
  <si>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</si>
  <si>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</si>
  <si>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</si>
  <si>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</si>
  <si>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</si>
  <si>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</si>
  <si>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</si>
  <si>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</si>
  <si>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</si>
  <si>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</si>
  <si>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</si>
  <si>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</si>
  <si>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</si>
  <si>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</si>
  <si>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</si>
  <si>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</si>
  <si>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</si>
  <si>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</si>
  <si>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</si>
  <si>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</si>
  <si>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</si>
  <si>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</si>
  <si>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</si>
  <si>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</si>
  <si>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</si>
  <si>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</si>
  <si>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</si>
  <si>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</si>
  <si>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</si>
  <si>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</si>
  <si>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</si>
  <si>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</si>
  <si>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</si>
  <si>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</si>
  <si>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</si>
  <si>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</si>
  <si>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</si>
  <si>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</si>
  <si>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</si>
  <si>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</si>
  <si>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</si>
  <si>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</si>
  <si>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</si>
  <si>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</si>
  <si>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</si>
  <si>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</si>
  <si>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</si>
  <si>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</si>
  <si>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</si>
  <si>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</si>
  <si>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</si>
  <si>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</si>
  <si>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</si>
  <si>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</si>
  <si>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</si>
  <si>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</si>
  <si>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</si>
  <si>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</si>
  <si>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</si>
  <si>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</si>
  <si>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</si>
  <si>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</si>
  <si>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</si>
  <si>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</si>
  <si>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</si>
  <si>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</si>
  <si>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</si>
  <si>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</si>
  <si>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</si>
  <si>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</si>
  <si>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</si>
  <si>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</si>
  <si>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</si>
  <si>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</si>
  <si>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</si>
  <si>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</si>
  <si>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</si>
  <si>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</si>
  <si>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</si>
  <si>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</si>
  <si>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</si>
  <si>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</si>
  <si>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</si>
  <si>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</si>
  <si>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</si>
  <si>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</si>
  <si>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</si>
  <si>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</si>
  <si>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</si>
  <si>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</si>
  <si>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</si>
  <si>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</si>
  <si>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</si>
  <si>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</si>
  <si>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</si>
  <si>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</si>
  <si>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</si>
  <si>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</si>
  <si>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</si>
  <si>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</si>
  <si>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</si>
  <si>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</si>
  <si>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</si>
  <si>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</si>
  <si>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</si>
  <si>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</si>
  <si>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</si>
  <si>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</si>
  <si>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</si>
  <si>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</si>
  <si>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</si>
  <si>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</si>
  <si>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</si>
  <si>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</si>
  <si>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</si>
  <si>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</si>
  <si>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</si>
  <si>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</si>
  <si>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</si>
  <si>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</si>
  <si>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</si>
  <si>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</si>
  <si>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</si>
  <si>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</si>
  <si>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</si>
  <si>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</si>
  <si>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</si>
  <si>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</si>
  <si>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</si>
  <si>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</si>
  <si>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</si>
  <si>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</si>
  <si>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</si>
  <si>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</si>
  <si>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</si>
  <si>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</si>
  <si>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</si>
  <si>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</si>
  <si>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</si>
  <si>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</si>
  <si>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</si>
  <si>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</si>
  <si>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</si>
  <si>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</si>
  <si>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</si>
  <si>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</si>
  <si>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</si>
  <si>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</si>
  <si>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</si>
  <si>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</si>
  <si>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</si>
  <si>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</si>
  <si>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</si>
  <si>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</si>
  <si>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</si>
  <si>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</si>
  <si>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</si>
  <si>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</si>
  <si>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</si>
  <si>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</si>
  <si>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</si>
  <si>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</si>
  <si>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</si>
  <si>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</si>
  <si>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</si>
  <si>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</si>
  <si>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</si>
  <si>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</si>
  <si>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</si>
  <si>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</si>
  <si>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</si>
  <si>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</si>
  <si>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</si>
  <si>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</si>
  <si>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</si>
  <si>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</si>
  <si>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</si>
  <si>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</si>
  <si>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</si>
  <si>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</si>
  <si>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</si>
  <si>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</si>
  <si>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</si>
  <si>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</si>
  <si>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</si>
  <si>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</si>
  <si>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</si>
  <si>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</si>
  <si>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</si>
  <si>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</si>
  <si>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</si>
  <si>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</si>
  <si>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</si>
  <si>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</si>
  <si>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</si>
  <si>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</si>
  <si>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</si>
  <si>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</si>
  <si>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</si>
  <si>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</si>
  <si>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</si>
  <si>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</si>
  <si>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</si>
  <si>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</si>
  <si>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</si>
  <si>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</si>
  <si>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</si>
  <si>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</si>
  <si>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</si>
  <si>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</si>
  <si>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</si>
  <si>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</si>
  <si>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</si>
  <si>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</si>
  <si>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</si>
  <si>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</si>
  <si>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</si>
  <si>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</si>
  <si>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</si>
  <si>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</si>
  <si>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</si>
  <si>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</si>
  <si>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</si>
  <si>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</si>
  <si>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</si>
  <si>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</si>
  <si>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</si>
  <si>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</si>
  <si>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</si>
  <si>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</si>
  <si>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</si>
  <si>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</si>
  <si>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</si>
  <si>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</si>
  <si>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</si>
  <si>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</si>
  <si>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</si>
  <si>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</si>
  <si>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</si>
  <si>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</si>
  <si>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</si>
  <si>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</si>
  <si>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</si>
  <si>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</si>
  <si>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</si>
  <si>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</si>
  <si>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</si>
  <si>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</si>
  <si>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</si>
  <si>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</si>
  <si>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</si>
  <si>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</si>
  <si>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</si>
  <si>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</si>
  <si>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</si>
  <si>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</si>
  <si>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</si>
  <si>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</si>
  <si>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</si>
  <si>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</si>
  <si>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</si>
  <si>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</si>
  <si>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</si>
  <si>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</si>
  <si>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</si>
  <si>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</si>
  <si>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</si>
  <si>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</si>
  <si>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</si>
  <si>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</si>
  <si>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</si>
  <si>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</si>
  <si>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</si>
  <si>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</si>
  <si>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</si>
  <si>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</si>
  <si>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</si>
  <si>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</si>
  <si>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</si>
  <si>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</si>
  <si>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</si>
  <si>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</si>
  <si>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</si>
  <si>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</si>
  <si>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</si>
  <si>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</si>
  <si>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</si>
  <si>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</si>
  <si>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</si>
  <si>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</si>
  <si>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</si>
  <si>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</si>
  <si>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</si>
  <si>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</si>
  <si>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</si>
  <si>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</si>
  <si>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</si>
  <si>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</si>
  <si>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</si>
  <si>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</si>
  <si>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</si>
  <si>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</si>
  <si>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</si>
  <si>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</si>
  <si>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</si>
  <si>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</si>
  <si>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</si>
  <si>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</si>
  <si>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</si>
  <si>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</si>
  <si>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</si>
  <si>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</si>
  <si>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</si>
  <si>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</si>
  <si>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</si>
  <si>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</si>
  <si>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</si>
  <si>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</si>
  <si>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</si>
  <si>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</si>
  <si>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</si>
  <si>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</si>
  <si>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</si>
  <si>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</si>
  <si>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</si>
  <si>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</si>
  <si>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</si>
  <si>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</si>
  <si>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</si>
  <si>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</si>
  <si>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</si>
  <si>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</si>
  <si>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</si>
  <si>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</si>
  <si>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</si>
  <si>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</si>
  <si>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</si>
  <si>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</si>
  <si>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</si>
  <si>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</si>
  <si>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</si>
  <si>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</si>
  <si>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</si>
  <si>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</si>
  <si>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</si>
  <si>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</si>
  <si>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</si>
  <si>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</si>
  <si>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</si>
  <si>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</si>
  <si>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</si>
  <si>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</si>
  <si>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</si>
  <si>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</si>
  <si>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</si>
  <si>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</si>
  <si>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</si>
  <si>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</si>
  <si>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</si>
  <si>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</si>
  <si>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</si>
  <si>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</si>
  <si>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</si>
  <si>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</si>
  <si>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</si>
  <si>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</si>
  <si>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</si>
  <si>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</si>
  <si>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</si>
  <si>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</si>
  <si>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</si>
  <si>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</si>
  <si>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</si>
  <si>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</si>
  <si>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</si>
  <si>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</si>
  <si>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</si>
  <si>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</si>
  <si>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</si>
  <si>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</si>
  <si>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</si>
  <si>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</si>
  <si>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</si>
  <si>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</si>
  <si>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</si>
  <si>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</si>
  <si>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</si>
  <si>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</si>
  <si>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</si>
  <si>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</si>
  <si>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</si>
  <si>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</si>
  <si>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</si>
  <si>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</si>
  <si>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</si>
  <si>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</si>
  <si>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</si>
  <si>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</si>
  <si>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</si>
  <si>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</si>
  <si>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</si>
  <si>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</si>
  <si>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</si>
  <si>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</si>
  <si>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</si>
  <si>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</si>
  <si>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</si>
  <si>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</si>
  <si>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</si>
  <si>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</si>
  <si>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</si>
  <si>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</si>
  <si>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</si>
  <si>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</si>
  <si>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</si>
  <si>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</si>
  <si>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</si>
  <si>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</si>
  <si>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</si>
  <si>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</si>
  <si>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</si>
  <si>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</si>
  <si>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</si>
  <si>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</si>
  <si>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</si>
  <si>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</si>
  <si>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</si>
  <si>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</si>
  <si>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</si>
  <si>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</si>
  <si>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</si>
  <si>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</si>
  <si>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</si>
  <si>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</si>
  <si>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</si>
  <si>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</si>
  <si>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</si>
  <si>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</si>
  <si>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</si>
  <si>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</si>
  <si>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</si>
  <si>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</si>
  <si>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</si>
  <si>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</si>
  <si>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</si>
  <si>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</si>
  <si>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</si>
  <si>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</si>
  <si>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</si>
  <si>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</si>
  <si>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</si>
  <si>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</si>
  <si>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</si>
  <si>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</si>
  <si>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</si>
  <si>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</si>
  <si>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</si>
  <si>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</si>
  <si>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</si>
  <si>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</si>
  <si>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</si>
  <si>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</si>
  <si>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</si>
  <si>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</si>
  <si>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</si>
  <si>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</si>
  <si>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</si>
  <si>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</si>
  <si>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</si>
  <si>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</si>
  <si>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</si>
  <si>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</si>
  <si>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</si>
  <si>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</si>
  <si>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</si>
  <si>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</si>
  <si>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</si>
  <si>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</si>
  <si>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</si>
  <si>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</si>
  <si>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</si>
  <si>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</si>
  <si>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</si>
  <si>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</si>
  <si>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</si>
  <si>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</si>
  <si>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</si>
  <si>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</si>
  <si>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</si>
  <si>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</si>
  <si>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</si>
  <si>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</si>
  <si>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</si>
  <si>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</si>
  <si>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</si>
  <si>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</si>
  <si>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</si>
  <si>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</si>
  <si>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</si>
  <si>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</si>
  <si>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</si>
  <si>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</si>
  <si>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</si>
  <si>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</si>
  <si>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</si>
  <si>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</si>
  <si>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</si>
  <si>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</si>
  <si>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</si>
  <si>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</si>
  <si>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</si>
  <si>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</si>
  <si>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</si>
  <si>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</si>
  <si>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</si>
  <si>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</si>
  <si>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</si>
  <si>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</si>
  <si>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</si>
  <si>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</si>
  <si>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</si>
  <si>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</si>
  <si>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</si>
  <si>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</si>
  <si>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</si>
  <si>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</si>
  <si>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</si>
  <si>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</si>
  <si>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</si>
  <si>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</si>
  <si>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</si>
  <si>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</si>
  <si>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</si>
  <si>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</si>
  <si>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</si>
  <si>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</si>
  <si>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</si>
  <si>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</si>
  <si>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</si>
  <si>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</si>
  <si>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</si>
  <si>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</si>
  <si>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</si>
  <si>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</si>
  <si>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</si>
  <si>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</si>
  <si>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</si>
  <si>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</si>
  <si>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</si>
  <si>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</si>
  <si>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</si>
  <si>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</si>
  <si>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</si>
  <si>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</si>
  <si>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</si>
  <si>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</si>
  <si>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</si>
  <si>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</si>
  <si>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</si>
  <si>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</si>
  <si>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</si>
  <si>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</si>
  <si>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</si>
  <si>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</si>
  <si>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</si>
  <si>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</si>
  <si>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</si>
  <si>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</si>
  <si>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</si>
  <si>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</si>
  <si>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</si>
  <si>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</si>
  <si>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</si>
  <si>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</si>
  <si>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</si>
  <si>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</si>
  <si>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</si>
  <si>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</si>
  <si>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</si>
  <si>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</si>
  <si>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</si>
  <si>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</si>
  <si>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</si>
  <si>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</si>
  <si>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</si>
  <si>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</si>
  <si>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</si>
  <si>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</si>
  <si>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</si>
  <si>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</si>
  <si>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</si>
  <si>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</si>
  <si>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</si>
  <si>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</si>
  <si>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</si>
  <si>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</si>
  <si>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</si>
  <si>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</si>
  <si>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</si>
  <si>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</si>
  <si>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</si>
  <si>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</si>
  <si>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</si>
  <si>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</si>
  <si>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</si>
  <si>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</si>
  <si>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</si>
  <si>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</si>
  <si>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</si>
  <si>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</si>
  <si>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</si>
  <si>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</si>
  <si>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</si>
  <si>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</si>
  <si>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</si>
  <si>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</si>
  <si>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</si>
  <si>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</si>
  <si>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</si>
  <si>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</si>
  <si>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</si>
  <si>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</si>
  <si>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</si>
  <si>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</si>
  <si>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</si>
  <si>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</si>
  <si>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</si>
  <si>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</si>
  <si>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</si>
  <si>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</si>
  <si>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</si>
  <si>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</si>
  <si>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</si>
  <si>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</si>
  <si>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</si>
  <si>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</si>
  <si>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</si>
  <si>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</si>
  <si>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</si>
  <si>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</si>
  <si>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</si>
  <si>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</si>
  <si>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</si>
  <si>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</si>
  <si>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</si>
  <si>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</si>
  <si>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</si>
  <si>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</si>
  <si>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</si>
  <si>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</si>
  <si>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</si>
  <si>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</si>
  <si>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</si>
  <si>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</si>
  <si>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</si>
  <si>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</si>
  <si>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</si>
  <si>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</si>
  <si>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</si>
  <si>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</si>
  <si>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</si>
  <si>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</si>
  <si>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</si>
  <si>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</si>
  <si>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</si>
  <si>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</si>
  <si>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</si>
  <si>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</si>
  <si>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</si>
  <si>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</si>
  <si>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</si>
  <si>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</si>
  <si>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</si>
  <si>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</si>
  <si>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</si>
  <si>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</si>
  <si>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</si>
  <si>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</si>
  <si>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</si>
  <si>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</si>
  <si>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</si>
  <si>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</si>
  <si>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</si>
  <si>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</si>
  <si>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</si>
  <si>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</si>
  <si>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</si>
  <si>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</si>
  <si>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</si>
  <si>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</si>
  <si>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</si>
  <si>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</si>
  <si>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</si>
  <si>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</si>
  <si>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</si>
  <si>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</si>
  <si>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</si>
  <si>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</si>
  <si>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</si>
  <si>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</si>
  <si>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</si>
  <si>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</si>
  <si>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</si>
  <si>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</si>
  <si>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</si>
  <si>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</si>
  <si>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</si>
  <si>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</si>
  <si>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</si>
  <si>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</si>
  <si>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</si>
  <si>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</si>
  <si>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</si>
  <si>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</si>
  <si>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</si>
  <si>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</si>
  <si>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</si>
  <si>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</si>
  <si>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</si>
  <si>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</si>
  <si>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</si>
  <si>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</si>
  <si>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</si>
  <si>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</si>
  <si>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</si>
  <si>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</si>
  <si>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</si>
  <si>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</si>
  <si>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</si>
  <si>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</si>
  <si>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</si>
  <si>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</si>
  <si>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</si>
  <si>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</si>
  <si>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</si>
  <si>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</si>
  <si>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</si>
  <si>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</si>
  <si>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</si>
  <si>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</si>
  <si>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</si>
  <si>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</si>
  <si>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</si>
  <si>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</si>
  <si>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</si>
  <si>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</si>
  <si>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</si>
  <si>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</si>
  <si>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</si>
  <si>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</si>
  <si>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</si>
  <si>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</si>
  <si>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</si>
  <si>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</si>
  <si>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</si>
  <si>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</si>
  <si>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</si>
  <si>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</si>
  <si>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</si>
  <si>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</si>
  <si>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</si>
  <si>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</si>
  <si>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</si>
  <si>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</si>
  <si>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</si>
  <si>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</si>
  <si>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</si>
  <si>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</si>
  <si>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</si>
  <si>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</si>
  <si>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</si>
  <si>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</si>
  <si>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</si>
  <si>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</si>
  <si>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</si>
  <si>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</si>
  <si>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</si>
  <si>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</si>
  <si>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</si>
  <si>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</si>
  <si>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</si>
  <si>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</si>
  <si>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</si>
  <si>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</si>
  <si>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</si>
  <si>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</si>
  <si>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</si>
  <si>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</si>
  <si>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</si>
  <si>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</si>
  <si>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</si>
  <si>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</si>
  <si>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</si>
  <si>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</si>
  <si>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</si>
  <si>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</si>
  <si>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</si>
  <si>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</si>
  <si>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</si>
  <si>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</si>
  <si>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</si>
  <si>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</si>
  <si>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</si>
  <si>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</si>
  <si>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</si>
  <si>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</si>
  <si>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</si>
  <si>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</si>
  <si>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</si>
  <si>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</si>
  <si>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</si>
  <si>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</si>
  <si>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</si>
  <si>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</si>
  <si>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</si>
  <si>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</si>
  <si>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</si>
  <si>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</si>
  <si>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</si>
  <si>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</si>
  <si>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</si>
  <si>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</si>
  <si>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</si>
  <si>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</si>
  <si>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</si>
  <si>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</si>
  <si>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</si>
  <si>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</si>
  <si>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</si>
  <si>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</si>
  <si>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</si>
  <si>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</si>
  <si>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</si>
  <si>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</si>
  <si>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</si>
  <si>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</si>
  <si>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</si>
  <si>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</si>
  <si>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</si>
  <si>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</si>
  <si>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</si>
  <si>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</si>
  <si>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</si>
  <si>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</si>
  <si>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</si>
  <si>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</si>
  <si>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</si>
  <si>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</si>
  <si>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</si>
  <si>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</si>
  <si>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</si>
  <si>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</si>
  <si>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</si>
  <si>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</si>
  <si>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</si>
  <si>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</si>
  <si>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</si>
  <si>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</si>
  <si>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</si>
  <si>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</si>
  <si>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</si>
  <si>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</si>
  <si>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</si>
  <si>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</si>
  <si>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</si>
  <si>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</si>
  <si>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</si>
  <si>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</si>
  <si>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</si>
  <si>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</si>
  <si>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</si>
  <si>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</si>
  <si>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</si>
  <si>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</si>
  <si>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</si>
  <si>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</si>
  <si>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</si>
  <si>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</si>
  <si>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</si>
  <si>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</si>
  <si>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</si>
  <si>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</si>
  <si>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</si>
  <si>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</si>
  <si>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</si>
  <si>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</si>
  <si>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</si>
  <si>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</si>
  <si>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</si>
  <si>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</si>
  <si>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</si>
  <si>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</si>
  <si>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</si>
  <si>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</si>
  <si>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</si>
  <si>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</si>
  <si>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</si>
  <si>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</si>
  <si>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</si>
  <si>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</si>
  <si>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</si>
  <si>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</si>
  <si>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</si>
  <si>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</si>
  <si>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</si>
  <si>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</si>
  <si>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</si>
  <si>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</si>
  <si>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</si>
  <si>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</si>
  <si>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</si>
  <si>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</si>
  <si>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</si>
  <si>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</si>
  <si>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</si>
  <si>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</si>
  <si>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</si>
  <si>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</si>
  <si>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</si>
  <si>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</si>
  <si>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</si>
  <si>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</si>
  <si>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</si>
  <si>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</si>
  <si>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</si>
  <si>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</si>
  <si>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</si>
  <si>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</si>
  <si>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</si>
  <si>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</si>
  <si>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</si>
  <si>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</si>
  <si>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</si>
  <si>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</si>
  <si>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</si>
  <si>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</si>
  <si>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</si>
  <si>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</si>
  <si>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</si>
  <si>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</si>
  <si>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</si>
  <si>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</si>
  <si>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</si>
  <si>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</si>
  <si>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</si>
  <si>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</si>
  <si>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</si>
  <si>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</si>
  <si>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</si>
  <si>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</si>
  <si>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</si>
  <si>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</si>
  <si>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</si>
  <si>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</si>
  <si>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</si>
  <si>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</si>
  <si>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</si>
  <si>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</si>
  <si>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</si>
  <si>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</si>
  <si>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</si>
  <si>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</si>
  <si>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</si>
  <si>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</si>
  <si>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</si>
  <si>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</si>
  <si>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</si>
  <si>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</si>
  <si>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</si>
  <si>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</si>
  <si>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</si>
  <si>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</si>
  <si>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</si>
  <si>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</si>
  <si>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</si>
  <si>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</si>
  <si>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</si>
  <si>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</si>
  <si>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</si>
  <si>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</si>
  <si>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</si>
  <si>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</si>
  <si>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</si>
  <si>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</si>
  <si>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</si>
  <si>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</si>
  <si>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</si>
  <si>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</si>
  <si>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</si>
  <si>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</si>
  <si>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</si>
  <si>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</si>
  <si>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</si>
  <si>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</si>
  <si>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</si>
  <si>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</si>
  <si>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</si>
  <si>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</si>
  <si>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</si>
  <si>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</si>
  <si>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</si>
  <si>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</si>
  <si>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</si>
  <si>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</si>
  <si>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</si>
  <si>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</si>
  <si>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</si>
  <si>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</si>
  <si>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</si>
  <si>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</si>
  <si>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</si>
  <si>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</si>
  <si>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</si>
  <si>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</si>
  <si>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</si>
  <si>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</si>
  <si>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</si>
  <si>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</si>
  <si>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</si>
  <si>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</si>
  <si>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</si>
  <si>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</si>
  <si>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</si>
  <si>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</si>
  <si>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</si>
  <si>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</si>
  <si>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</si>
  <si>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</si>
  <si>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</si>
  <si>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</si>
  <si>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</si>
  <si>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</si>
  <si>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</si>
  <si>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</si>
  <si>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</si>
  <si>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</si>
  <si>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</si>
  <si>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</si>
  <si>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</si>
  <si>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</si>
  <si>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</si>
  <si>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</si>
  <si>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</si>
  <si>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</si>
  <si>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</si>
  <si>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</si>
  <si>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</si>
  <si>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</si>
  <si>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</si>
  <si>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</si>
  <si>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</si>
  <si>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</si>
  <si>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</si>
  <si>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</si>
  <si>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</si>
  <si>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</si>
  <si>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</si>
  <si>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</si>
  <si>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</si>
  <si>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</si>
  <si>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</si>
  <si>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</si>
  <si>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</si>
  <si>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</si>
  <si>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</si>
  <si>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</si>
  <si>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</si>
  <si>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</si>
  <si>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</si>
  <si>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</si>
  <si>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</si>
  <si>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</si>
  <si>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</si>
  <si>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</si>
  <si>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</si>
  <si>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</si>
  <si>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</si>
  <si>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</si>
  <si>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</si>
  <si>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</si>
  <si>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</si>
  <si>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</si>
  <si>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</si>
  <si>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</si>
  <si>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</si>
  <si>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</si>
  <si>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</si>
  <si>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</si>
  <si>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</si>
  <si>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</si>
  <si>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</si>
  <si>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</si>
  <si>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</si>
  <si>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</si>
  <si>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</si>
  <si>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</si>
  <si>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</si>
  <si>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</si>
  <si>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</si>
  <si>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</si>
  <si>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</si>
  <si>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</si>
  <si>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</si>
  <si>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</si>
  <si>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</si>
  <si>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</si>
  <si>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</si>
  <si>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</si>
  <si>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</si>
  <si>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</si>
  <si>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</si>
  <si>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</si>
  <si>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</si>
  <si>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</si>
  <si>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</si>
  <si>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</si>
  <si>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</si>
  <si>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</si>
  <si>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</si>
  <si>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</si>
  <si>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</si>
  <si>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</si>
  <si>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</si>
  <si>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</si>
  <si>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</si>
  <si>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</si>
  <si>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</si>
  <si>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</si>
  <si>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</si>
  <si>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</si>
  <si>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</si>
  <si>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</si>
  <si>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</si>
  <si>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</si>
  <si>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</si>
  <si>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</si>
  <si>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</si>
  <si>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</si>
  <si>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</si>
  <si>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</si>
  <si>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</si>
  <si>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</si>
  <si>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</si>
  <si>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</si>
  <si>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</si>
  <si>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</si>
  <si>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</si>
  <si>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</si>
  <si>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</si>
  <si>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</si>
  <si>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</si>
  <si>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</si>
  <si>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</si>
  <si>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</si>
  <si>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</si>
  <si>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</si>
  <si>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</si>
  <si>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</si>
  <si>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</si>
  <si>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</si>
  <si>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</si>
  <si>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</si>
  <si>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</si>
  <si>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</si>
  <si>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</si>
  <si>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</si>
  <si>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</si>
  <si>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</si>
  <si>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</si>
  <si>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</si>
  <si>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</si>
  <si>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</si>
  <si>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</si>
  <si>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</si>
  <si>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</si>
  <si>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</si>
  <si>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</si>
  <si>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</si>
  <si>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</si>
  <si>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</si>
  <si>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</si>
  <si>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</si>
  <si>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</si>
  <si>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</si>
  <si>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</si>
  <si>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</si>
  <si>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</si>
  <si>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</si>
  <si>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</si>
  <si>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</si>
  <si>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</si>
  <si>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</si>
  <si>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</si>
  <si>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</si>
  <si>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</si>
  <si>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</si>
  <si>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</si>
  <si>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</si>
  <si>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</si>
  <si>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</si>
  <si>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</si>
  <si>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</si>
  <si>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</si>
  <si>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</si>
  <si>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</si>
  <si>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</si>
  <si>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</si>
  <si>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</si>
  <si>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</si>
  <si>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</si>
  <si>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</si>
  <si>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</si>
  <si>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</si>
  <si>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</si>
  <si>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</si>
  <si>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</si>
  <si>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</si>
  <si>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</si>
  <si>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</si>
  <si>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</si>
  <si>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</si>
  <si>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</si>
  <si>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</si>
  <si>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</si>
  <si>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</si>
  <si>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</si>
  <si>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</si>
  <si>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</si>
  <si>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</si>
  <si>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</si>
  <si>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</si>
  <si>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</si>
  <si>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</si>
  <si>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</si>
  <si>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</si>
  <si>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</si>
  <si>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</si>
  <si>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</si>
  <si>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</si>
  <si>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</si>
  <si>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</si>
  <si>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</si>
  <si>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</si>
  <si>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</si>
  <si>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</si>
  <si>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</si>
  <si>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</si>
  <si>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</si>
  <si>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</si>
  <si>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</si>
  <si>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</si>
  <si>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</si>
  <si>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</si>
  <si>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</si>
  <si>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</si>
  <si>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</si>
  <si>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</si>
  <si>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</si>
  <si>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</si>
  <si>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</si>
  <si>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</si>
  <si>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</si>
  <si>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</si>
  <si>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</si>
  <si>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</si>
  <si>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</si>
  <si>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</si>
  <si>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</si>
  <si>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</si>
  <si>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</si>
  <si>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</si>
  <si>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</si>
  <si>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</si>
  <si>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</si>
  <si>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</si>
  <si>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</si>
  <si>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</si>
  <si>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</si>
  <si>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</si>
  <si>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</si>
  <si>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</si>
  <si>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</si>
  <si>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</si>
  <si>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</si>
  <si>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</si>
  <si>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</si>
  <si>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</si>
  <si>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</si>
  <si>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</si>
  <si>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</si>
  <si>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</si>
  <si>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</si>
  <si>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</si>
  <si>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</si>
  <si>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</si>
  <si>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</si>
  <si>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</si>
  <si>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</si>
  <si>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</si>
  <si>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</si>
  <si>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</si>
  <si>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</si>
  <si>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</si>
  <si>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</si>
  <si>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</si>
  <si>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</si>
  <si>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</si>
  <si>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</si>
  <si>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</si>
  <si>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</si>
  <si>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</si>
  <si>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</si>
  <si>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</si>
  <si>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</si>
  <si>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</si>
  <si>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</si>
  <si>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</si>
  <si>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</si>
  <si>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</si>
  <si>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</si>
  <si>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</si>
  <si>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</si>
  <si>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</si>
  <si>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</si>
  <si>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</si>
  <si>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</si>
  <si>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</si>
  <si>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</si>
  <si>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</si>
  <si>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</si>
  <si>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</si>
  <si>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</si>
  <si>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</si>
  <si>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</si>
  <si>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</si>
  <si>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</si>
  <si>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</si>
  <si>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</si>
  <si>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</si>
  <si>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</si>
  <si>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</si>
  <si>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</si>
  <si>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</si>
  <si>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</si>
  <si>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</si>
  <si>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</si>
  <si>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</si>
  <si>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</si>
  <si>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</si>
  <si>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</si>
  <si>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</si>
  <si>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</si>
  <si>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</si>
  <si>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</si>
  <si>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</si>
  <si>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</si>
  <si>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</si>
  <si>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</si>
  <si>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</si>
  <si>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</si>
  <si>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</si>
  <si>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</si>
  <si>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</si>
  <si>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</si>
  <si>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</si>
  <si>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</si>
  <si>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</si>
  <si>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</si>
  <si>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</si>
  <si>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</si>
  <si>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</si>
  <si>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</si>
  <si>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</si>
  <si>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</si>
  <si>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</si>
  <si>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</si>
  <si>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</si>
  <si>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</si>
  <si>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</si>
  <si>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</si>
  <si>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</si>
  <si>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</si>
  <si>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</si>
  <si>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</si>
  <si>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</si>
  <si>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</si>
  <si>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</si>
  <si>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</si>
  <si>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</si>
  <si>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</si>
  <si>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</si>
  <si>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</si>
  <si>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</si>
  <si>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</si>
  <si>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</si>
  <si>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</si>
  <si>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</si>
  <si>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</si>
  <si>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</si>
  <si>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</si>
  <si>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</si>
  <si>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</si>
  <si>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</si>
  <si>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</si>
  <si>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</si>
  <si>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</si>
  <si>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</si>
  <si>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</si>
  <si>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</si>
  <si>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</si>
  <si>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</si>
  <si>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</si>
  <si>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</si>
  <si>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</si>
  <si>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</si>
  <si>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</si>
  <si>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</si>
  <si>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</si>
  <si>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</si>
  <si>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</si>
  <si>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</si>
  <si>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</si>
  <si>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</si>
  <si>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</si>
  <si>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</si>
  <si>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</si>
  <si>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</si>
  <si>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</si>
  <si>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</si>
  <si>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</si>
  <si>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</si>
  <si>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</si>
  <si>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</si>
  <si>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</si>
  <si>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</si>
  <si>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</si>
  <si>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</si>
  <si>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</si>
  <si>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</si>
  <si>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</si>
  <si>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</si>
  <si>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</si>
  <si>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</si>
  <si>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</si>
  <si>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</si>
  <si>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</si>
  <si>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</si>
  <si>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</si>
  <si>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</si>
  <si>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</si>
  <si>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</si>
  <si>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</si>
  <si>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</si>
  <si>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</si>
  <si>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</si>
  <si>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</si>
  <si>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</si>
  <si>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</si>
  <si>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</si>
  <si>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</si>
  <si>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</si>
  <si>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</si>
  <si>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</si>
  <si>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</si>
  <si>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</si>
  <si>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</si>
  <si>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</si>
  <si>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</si>
  <si>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</si>
  <si>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</si>
  <si>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</si>
  <si>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</si>
  <si>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</si>
  <si>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</si>
  <si>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</si>
  <si>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</si>
  <si>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</si>
  <si>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</si>
  <si>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</si>
  <si>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</si>
  <si>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</si>
  <si>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</si>
  <si>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</si>
  <si>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</si>
  <si>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</si>
  <si>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</si>
  <si>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</si>
  <si>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</si>
  <si>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</si>
  <si>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</si>
  <si>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</si>
  <si>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</si>
  <si>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</si>
  <si>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</si>
  <si>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</si>
  <si>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</si>
  <si>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</si>
  <si>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</si>
  <si>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</si>
  <si>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</si>
  <si>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</si>
  <si>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</si>
  <si>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</si>
  <si>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</si>
  <si>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</si>
  <si>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</si>
  <si>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</si>
  <si>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</si>
  <si>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</si>
  <si>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</si>
  <si>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</si>
  <si>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</si>
  <si>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</si>
  <si>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</si>
  <si>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</si>
  <si>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</si>
  <si>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</si>
  <si>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</si>
  <si>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</si>
  <si>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</si>
  <si>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</si>
  <si>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</si>
  <si>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</si>
  <si>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</si>
  <si>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</si>
  <si>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</si>
  <si>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</si>
  <si>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</si>
  <si>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</si>
  <si>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</si>
  <si>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</si>
  <si>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</si>
  <si>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</si>
  <si>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</si>
  <si>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</si>
  <si>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</si>
  <si>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</si>
  <si>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</si>
  <si>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</si>
  <si>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</si>
  <si>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</si>
  <si>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</si>
  <si>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</si>
  <si>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</si>
  <si>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</si>
  <si>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</si>
  <si>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</si>
  <si>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</si>
  <si>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</si>
  <si>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</si>
  <si>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</si>
  <si>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</si>
  <si>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</si>
  <si>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</si>
  <si>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</si>
  <si>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</si>
  <si>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</si>
  <si>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</si>
  <si>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</si>
  <si>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</si>
  <si>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</si>
  <si>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</si>
  <si>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</si>
  <si>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</si>
  <si>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</si>
  <si>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</si>
  <si>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</si>
  <si>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</si>
  <si>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</si>
  <si>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</si>
  <si>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</si>
  <si>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</si>
  <si>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</si>
  <si>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</si>
  <si>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</si>
  <si>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</si>
  <si>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</si>
  <si>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</si>
  <si>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</si>
  <si>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</si>
  <si>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</si>
  <si>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</si>
  <si>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</si>
  <si>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</si>
  <si>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</si>
  <si>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</si>
  <si>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</si>
  <si>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</si>
  <si>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</si>
  <si>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</si>
  <si>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</si>
  <si>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</si>
  <si>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</si>
  <si>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</si>
  <si>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</si>
  <si>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</si>
  <si>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</si>
  <si>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</si>
  <si>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</si>
  <si>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</si>
  <si>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</si>
  <si>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</si>
  <si>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</si>
  <si>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</si>
  <si>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</si>
  <si>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</si>
  <si>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</si>
  <si>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</si>
  <si>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</si>
  <si>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</si>
  <si>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</si>
  <si>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</si>
  <si>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</si>
  <si>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</si>
  <si>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</si>
  <si>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</si>
  <si>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</si>
  <si>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</si>
  <si>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</si>
  <si>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</si>
  <si>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</si>
  <si>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</si>
  <si>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</si>
  <si>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</si>
  <si>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</si>
  <si>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</si>
  <si>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</si>
  <si>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</si>
  <si>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</si>
  <si>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</si>
  <si>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</si>
  <si>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</si>
  <si>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</si>
  <si>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</si>
  <si>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</si>
  <si>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</si>
  <si>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</si>
  <si>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</si>
  <si>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</si>
  <si>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</si>
  <si>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</si>
  <si>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</si>
  <si>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</si>
  <si>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</si>
  <si>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</si>
  <si>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</si>
  <si>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</si>
  <si>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</si>
  <si>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</si>
  <si>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</si>
  <si>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</si>
  <si>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</si>
  <si>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</si>
  <si>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</si>
  <si>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</si>
  <si>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</si>
  <si>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</si>
  <si>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</si>
  <si>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</si>
  <si>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</si>
  <si>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</si>
  <si>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</si>
  <si>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</si>
  <si>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</si>
  <si>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</si>
  <si>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</si>
  <si>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</si>
  <si>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</si>
  <si>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</si>
  <si>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</si>
  <si>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</si>
  <si>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</si>
  <si>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</si>
  <si>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</si>
  <si>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</si>
  <si>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</si>
  <si>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</si>
  <si>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</si>
  <si>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</si>
  <si>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</si>
  <si>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</si>
  <si>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</si>
  <si>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</si>
  <si>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</si>
  <si>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</si>
  <si>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</si>
  <si>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</si>
  <si>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</si>
  <si>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</si>
  <si>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</si>
  <si>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</si>
  <si>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</si>
  <si>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</si>
  <si>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</si>
  <si>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</si>
  <si>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</si>
  <si>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</si>
  <si>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</si>
  <si>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</si>
  <si>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</si>
  <si>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</si>
  <si>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</si>
  <si>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</si>
  <si>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</si>
  <si>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</si>
  <si>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</si>
  <si>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</si>
  <si>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</si>
  <si>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</si>
  <si>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</si>
  <si>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</si>
  <si>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</si>
  <si>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</si>
  <si>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</si>
  <si>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</si>
  <si>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</si>
  <si>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</si>
  <si>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</si>
  <si>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</si>
  <si>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</si>
  <si>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</si>
  <si>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</si>
  <si>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</si>
  <si>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</si>
  <si>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</si>
  <si>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</si>
  <si>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</si>
  <si>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</si>
  <si>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</si>
  <si>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</si>
  <si>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</si>
  <si>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</si>
  <si>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</si>
  <si>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</si>
  <si>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</si>
  <si>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</si>
  <si>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</si>
  <si>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</si>
  <si>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</si>
  <si>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</si>
  <si>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</si>
  <si>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</si>
  <si>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</si>
  <si>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</si>
  <si>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</si>
  <si>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</si>
  <si>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</si>
  <si>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</si>
  <si>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</si>
  <si>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</si>
  <si>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</si>
  <si>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</si>
  <si>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</si>
  <si>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</si>
  <si>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</si>
  <si>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</si>
  <si>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</si>
  <si>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</si>
  <si>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</si>
  <si>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</si>
  <si>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</si>
  <si>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</si>
  <si>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</si>
  <si>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</si>
  <si>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</si>
  <si>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</si>
  <si>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</si>
  <si>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</si>
  <si>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</si>
  <si>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</si>
  <si>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</si>
  <si>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</si>
  <si>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</si>
  <si>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</si>
  <si>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</si>
  <si>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</si>
  <si>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</si>
  <si>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</si>
  <si>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</si>
  <si>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</si>
  <si>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</si>
  <si>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</si>
  <si>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</si>
  <si>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</si>
  <si>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</si>
  <si>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</si>
  <si>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</si>
  <si>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</si>
  <si>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</si>
  <si>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</si>
  <si>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</si>
  <si>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</si>
  <si>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</si>
  <si>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</si>
  <si>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</si>
  <si>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</si>
  <si>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</si>
  <si>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</si>
  <si>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</si>
  <si>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</si>
  <si>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</si>
  <si>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</si>
  <si>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</si>
  <si>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</si>
  <si>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</si>
  <si>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</si>
  <si>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</si>
  <si>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</si>
  <si>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</si>
  <si>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</si>
  <si>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</si>
  <si>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</si>
  <si>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</si>
  <si>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</si>
  <si>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</si>
  <si>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</si>
  <si>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</si>
  <si>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</si>
  <si>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</si>
  <si>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</si>
  <si>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</si>
  <si>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</si>
  <si>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</si>
  <si>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</si>
  <si>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</si>
  <si>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</si>
  <si>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</si>
  <si>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</si>
  <si>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</si>
  <si>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</si>
  <si>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</si>
  <si>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</si>
  <si>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</si>
  <si>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</si>
  <si>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</si>
  <si>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</si>
  <si>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</si>
  <si>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</si>
  <si>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</si>
  <si>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</si>
  <si>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</si>
  <si>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</si>
  <si>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</si>
  <si>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</si>
  <si>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</si>
  <si>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</si>
  <si>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</si>
  <si>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</si>
  <si>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</si>
  <si>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</si>
  <si>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</si>
  <si>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</si>
  <si>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</si>
  <si>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</si>
  <si>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</si>
  <si>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</si>
  <si>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</si>
  <si>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</si>
  <si>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</si>
  <si>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</si>
  <si>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</si>
  <si>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</si>
  <si>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</si>
  <si>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</si>
  <si>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</si>
  <si>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</si>
  <si>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</si>
  <si>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</si>
  <si>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</si>
  <si>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</si>
  <si>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</si>
  <si>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</si>
  <si>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</si>
  <si>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</si>
  <si>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</si>
  <si>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</si>
  <si>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</si>
  <si>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</si>
  <si>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</si>
  <si>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</si>
  <si>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</si>
  <si>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</si>
  <si>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</si>
  <si>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</si>
  <si>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</si>
  <si>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</si>
  <si>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</si>
  <si>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</si>
  <si>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</si>
  <si>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</si>
  <si>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</si>
  <si>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</si>
  <si>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</si>
  <si>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</si>
  <si>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</si>
  <si>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</si>
  <si>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</si>
  <si>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</si>
  <si>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</si>
  <si>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</si>
  <si>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</si>
  <si>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</si>
  <si>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</si>
  <si>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</si>
  <si>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</si>
  <si>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</si>
  <si>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</si>
  <si>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</si>
  <si>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</si>
  <si>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</si>
  <si>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</si>
  <si>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</si>
  <si>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</si>
  <si>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</si>
  <si>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</si>
  <si>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</si>
  <si>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</si>
  <si>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</si>
  <si>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</si>
  <si>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</si>
  <si>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</si>
  <si>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</si>
  <si>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</si>
  <si>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</si>
  <si>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</si>
  <si>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</si>
  <si>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</si>
  <si>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</si>
  <si>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</si>
  <si>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</si>
  <si>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</si>
  <si>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</si>
  <si>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</si>
  <si>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</si>
  <si>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</si>
  <si>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</si>
  <si>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</si>
  <si>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</si>
  <si>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</si>
  <si>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</si>
  <si>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</si>
  <si>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</si>
  <si>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</si>
  <si>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</si>
  <si>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</si>
  <si>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</si>
  <si>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</si>
  <si>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</si>
  <si>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</si>
  <si>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</si>
  <si>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</si>
  <si>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</si>
  <si>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</si>
  <si>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</si>
  <si>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</si>
  <si>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</si>
  <si>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</si>
  <si>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</si>
  <si>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</si>
  <si>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</si>
  <si>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</si>
  <si>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</si>
  <si>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</si>
  <si>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</si>
  <si>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</si>
  <si>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</si>
  <si>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</si>
  <si>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</si>
  <si>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</si>
  <si>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</si>
  <si>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</si>
  <si>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</si>
  <si>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</si>
  <si>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</si>
  <si>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</si>
  <si>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</si>
  <si>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</si>
  <si>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</si>
  <si>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</si>
  <si>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</si>
  <si>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</si>
  <si>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</si>
  <si>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</si>
  <si>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</si>
  <si>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</si>
  <si>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</si>
  <si>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</si>
  <si>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</si>
  <si>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</si>
  <si>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</si>
  <si>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</si>
  <si>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</si>
  <si>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</si>
  <si>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</si>
  <si>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</si>
  <si>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</si>
  <si>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</si>
  <si>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</si>
  <si>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</si>
  <si>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</si>
  <si>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</si>
  <si>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</si>
  <si>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</si>
  <si>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</si>
  <si>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</si>
  <si>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</si>
  <si>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</si>
  <si>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</si>
  <si>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</si>
  <si>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</si>
  <si>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</si>
  <si>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</si>
  <si>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</si>
  <si>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</si>
  <si>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</si>
  <si>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</si>
  <si>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</si>
  <si>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</si>
  <si>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</si>
  <si>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</si>
  <si>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</si>
  <si>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</si>
  <si>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</si>
  <si>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</si>
  <si>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</si>
  <si>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</si>
  <si>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</si>
  <si>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</si>
  <si>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</si>
  <si>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</si>
  <si>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</si>
  <si>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</si>
  <si>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</si>
  <si>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</si>
  <si>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</si>
  <si>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</si>
  <si>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</si>
  <si>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</si>
  <si>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</si>
  <si>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</si>
  <si>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</si>
  <si>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</si>
  <si>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</si>
  <si>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</si>
  <si>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</si>
  <si>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</si>
  <si>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</si>
  <si>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</si>
  <si>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</si>
  <si>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</si>
  <si>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</si>
  <si>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</si>
  <si>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</si>
  <si>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</si>
  <si>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</si>
  <si>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</si>
  <si>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</si>
  <si>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</si>
  <si>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</si>
  <si>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</si>
  <si>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</si>
  <si>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</si>
  <si>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</si>
  <si>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</si>
  <si>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</si>
  <si>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</si>
  <si>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</si>
  <si>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</si>
  <si>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</si>
  <si>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</si>
  <si>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</si>
  <si>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</si>
  <si>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</si>
  <si>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</si>
  <si>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</si>
  <si>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</si>
  <si>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</si>
  <si>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</si>
  <si>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</si>
  <si>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</si>
  <si>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</si>
  <si>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</si>
  <si>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</si>
  <si>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</si>
  <si>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</si>
  <si>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</si>
  <si>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</si>
  <si>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</si>
  <si>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</si>
  <si>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</si>
  <si>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</si>
  <si>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</si>
  <si>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</si>
  <si>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</si>
  <si>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</si>
  <si>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</si>
  <si>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</si>
  <si>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</si>
  <si>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</si>
  <si>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</si>
  <si>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</si>
  <si>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</si>
  <si>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</si>
  <si>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</si>
  <si>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</si>
  <si>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</si>
  <si>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</si>
  <si>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</si>
  <si>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</si>
  <si>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</si>
  <si>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</si>
  <si>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</si>
  <si>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</si>
  <si>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</si>
  <si>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</si>
  <si>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</si>
  <si>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</si>
  <si>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</si>
  <si>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</si>
  <si>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</si>
  <si>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</si>
  <si>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</si>
  <si>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</si>
  <si>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</si>
  <si>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</si>
  <si>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</si>
  <si>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</si>
  <si>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</si>
  <si>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</si>
  <si>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</si>
  <si>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</si>
  <si>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</si>
  <si>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</si>
  <si>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</si>
  <si>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</si>
  <si>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</si>
  <si>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</si>
  <si>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</si>
  <si>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</si>
  <si>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</si>
  <si>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</si>
  <si>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</si>
  <si>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</si>
  <si>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</si>
  <si>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</si>
  <si>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</si>
  <si>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</si>
  <si>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</si>
  <si>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</si>
  <si>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</si>
  <si>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</si>
  <si>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</si>
  <si>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</si>
  <si>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</si>
  <si>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</si>
  <si>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</si>
  <si>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</si>
  <si>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</si>
  <si>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</si>
  <si>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</si>
  <si>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</si>
  <si>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</si>
  <si>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</si>
  <si>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</si>
  <si>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</si>
  <si>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</si>
  <si>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</si>
  <si>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</si>
  <si>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</si>
  <si>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</si>
  <si>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</si>
  <si>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</si>
  <si>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</si>
  <si>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</si>
  <si>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</si>
  <si>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</si>
  <si>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</si>
  <si>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</si>
  <si>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</si>
  <si>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</si>
  <si>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</si>
  <si>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</si>
  <si>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</si>
  <si>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</si>
  <si>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</si>
  <si>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</si>
  <si>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</si>
  <si>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</si>
  <si>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</si>
  <si>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</si>
  <si>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</si>
  <si>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</si>
  <si>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</si>
  <si>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</si>
  <si>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</si>
  <si>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</si>
  <si>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</si>
  <si>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</si>
  <si>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</si>
  <si>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</si>
  <si>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</si>
  <si>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</si>
  <si>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</si>
  <si>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</si>
  <si>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</si>
  <si>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</si>
  <si>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</si>
  <si>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</si>
  <si>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</si>
  <si>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</si>
  <si>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</si>
  <si>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</si>
  <si>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</si>
  <si>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</si>
  <si>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</si>
  <si>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</si>
  <si>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</si>
  <si>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</si>
  <si>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</si>
  <si>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</si>
  <si>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</si>
  <si>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</si>
  <si>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</si>
  <si>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</si>
  <si>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</si>
  <si>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</si>
  <si>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</si>
  <si>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</si>
  <si>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</si>
  <si>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</si>
  <si>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</si>
  <si>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</si>
  <si>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</si>
  <si>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</si>
  <si>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</si>
  <si>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</si>
  <si>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</si>
  <si>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</si>
  <si>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</si>
  <si>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</si>
  <si>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</si>
  <si>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</si>
  <si>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</si>
  <si>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</si>
  <si>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</si>
  <si>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</si>
  <si>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</si>
  <si>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</si>
  <si>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</si>
  <si>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</si>
  <si>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</si>
  <si>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</si>
  <si>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</si>
  <si>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</si>
  <si>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</si>
  <si>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</si>
  <si>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</si>
  <si>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</si>
  <si>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</si>
  <si>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</si>
  <si>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</si>
  <si>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</si>
  <si>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</si>
  <si>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</si>
  <si>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</si>
  <si>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</si>
  <si>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</si>
  <si>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</si>
  <si>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</si>
  <si>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</si>
  <si>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</si>
  <si>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</si>
  <si>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</si>
  <si>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</si>
  <si>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</si>
  <si>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</si>
  <si>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</si>
  <si>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</si>
  <si>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</si>
  <si>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</si>
  <si>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</si>
  <si>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</si>
  <si>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</si>
  <si>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</si>
  <si>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</si>
  <si>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</si>
  <si>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</si>
  <si>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</si>
  <si>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</si>
  <si>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</si>
  <si>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</si>
  <si>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</si>
  <si>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</si>
  <si>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</si>
  <si>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</si>
  <si>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</si>
  <si>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</si>
  <si>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</si>
  <si>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</si>
  <si>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</si>
  <si>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</si>
  <si>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</si>
  <si>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</si>
  <si>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</si>
  <si>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</si>
  <si>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</si>
  <si>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</si>
  <si>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</si>
  <si>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</si>
  <si>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</si>
  <si>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</si>
  <si>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</si>
  <si>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</si>
  <si>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</si>
  <si>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</si>
  <si>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</si>
  <si>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</si>
  <si>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</si>
  <si>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</si>
  <si>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</si>
  <si>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</si>
  <si>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</si>
  <si>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</si>
  <si>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</si>
  <si>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</si>
  <si>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</si>
  <si>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</si>
  <si>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</si>
  <si>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</si>
  <si>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</si>
  <si>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</si>
  <si>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</si>
  <si>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</si>
  <si>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</si>
  <si>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</si>
  <si>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</si>
  <si>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</si>
  <si>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</si>
  <si>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</si>
  <si>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</si>
  <si>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</si>
  <si>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</si>
  <si>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</si>
  <si>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</si>
  <si>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</si>
  <si>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</si>
  <si>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</si>
  <si>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</si>
  <si>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</si>
  <si>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</si>
  <si>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</si>
  <si>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</si>
  <si>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</si>
  <si>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</si>
  <si>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</si>
  <si>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</si>
  <si>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</si>
  <si>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</si>
  <si>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</si>
  <si>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</si>
  <si>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</si>
  <si>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</si>
  <si>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</si>
  <si>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</si>
  <si>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</si>
  <si>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</si>
  <si>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</si>
  <si>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</si>
  <si>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</si>
  <si>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</si>
  <si>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</si>
  <si>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</si>
  <si>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</si>
  <si>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</si>
  <si>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</si>
  <si>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</si>
  <si>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</si>
  <si>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</si>
  <si>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</si>
  <si>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</si>
  <si>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</si>
  <si>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</si>
  <si>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</si>
  <si>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</si>
  <si>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</si>
  <si>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</si>
  <si>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</si>
  <si>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</si>
  <si>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</si>
  <si>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</si>
  <si>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</si>
  <si>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</si>
  <si>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</si>
  <si>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</si>
  <si>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</si>
  <si>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</si>
  <si>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</si>
  <si>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</si>
  <si>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</si>
  <si>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</si>
  <si>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</si>
  <si>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</si>
  <si>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</si>
  <si>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</si>
  <si>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</si>
  <si>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</si>
  <si>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</si>
  <si>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</si>
  <si>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</si>
  <si>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</si>
  <si>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</si>
  <si>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</si>
  <si>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</si>
  <si>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</si>
  <si>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</si>
  <si>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</si>
  <si>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</si>
  <si>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</si>
  <si>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</si>
  <si>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</si>
  <si>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</si>
  <si>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</si>
  <si>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</si>
  <si>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</si>
  <si>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</si>
  <si>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</si>
  <si>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</si>
  <si>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</si>
  <si>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</si>
  <si>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</si>
  <si>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</si>
  <si>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</si>
  <si>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</si>
  <si>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</si>
  <si>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</si>
  <si>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</si>
  <si>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</si>
  <si>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</si>
  <si>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</si>
  <si>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</si>
  <si>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</si>
  <si>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</si>
  <si>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</si>
  <si>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</si>
  <si>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</si>
  <si>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</si>
  <si>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</si>
  <si>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</si>
  <si>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</si>
  <si>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</si>
  <si>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</si>
  <si>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</si>
  <si>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</si>
  <si>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</si>
  <si>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</si>
  <si>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</si>
  <si>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</si>
  <si>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</si>
  <si>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</si>
  <si>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</si>
  <si>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</si>
  <si>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</si>
  <si>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</si>
  <si>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</si>
  <si>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</si>
  <si>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</si>
  <si>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</si>
  <si>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</si>
  <si>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</si>
  <si>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</si>
  <si>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</si>
  <si>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</si>
  <si>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</si>
  <si>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</si>
  <si>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</si>
  <si>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</si>
  <si>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</si>
  <si>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</si>
  <si>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</si>
  <si>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</si>
  <si>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</si>
  <si>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</si>
  <si>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</si>
  <si>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</si>
  <si>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</si>
  <si>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</si>
  <si>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</si>
  <si>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</si>
  <si>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</si>
  <si>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</si>
  <si>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</si>
  <si>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</si>
  <si>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</si>
  <si>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</si>
  <si>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</si>
  <si>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</si>
  <si>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</si>
  <si>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</si>
  <si>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</si>
  <si>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</si>
  <si>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</si>
  <si>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</si>
  <si>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</si>
  <si>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</si>
  <si>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</si>
  <si>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</si>
  <si>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</si>
  <si>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</si>
  <si>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</si>
  <si>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</si>
  <si>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</si>
  <si>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</si>
  <si>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</si>
  <si>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</si>
  <si>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</si>
  <si>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</si>
  <si>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</si>
  <si>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</si>
  <si>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</si>
  <si>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</si>
  <si>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</si>
  <si>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</si>
  <si>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</si>
  <si>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</si>
  <si>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</si>
  <si>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</si>
  <si>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</si>
  <si>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</si>
  <si>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</si>
  <si>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</si>
  <si>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</si>
  <si>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</si>
  <si>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</si>
  <si>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</si>
  <si>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</si>
  <si>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</si>
  <si>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</si>
  <si>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</si>
  <si>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</si>
  <si>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</si>
  <si>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</si>
  <si>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</si>
  <si>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</si>
  <si>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</si>
  <si>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</si>
  <si>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</si>
  <si>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</si>
  <si>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</si>
  <si>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</si>
  <si>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</si>
  <si>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</si>
  <si>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</si>
  <si>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</si>
  <si>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</si>
  <si>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</si>
  <si>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</si>
  <si>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</si>
  <si>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</si>
  <si>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</si>
  <si>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</si>
  <si>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</si>
  <si>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</si>
  <si>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</si>
  <si>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</si>
  <si>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</si>
  <si>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</si>
  <si>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</si>
  <si>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</si>
  <si>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</si>
  <si>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</si>
  <si>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</si>
  <si>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</si>
  <si>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</si>
  <si>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</si>
  <si>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</si>
  <si>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</si>
  <si>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</si>
  <si>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</si>
  <si>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</si>
  <si>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</si>
  <si>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</si>
  <si>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</si>
  <si>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</si>
  <si>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</si>
  <si>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</si>
  <si>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</si>
  <si>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</si>
  <si>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</si>
  <si>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</si>
  <si>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</si>
  <si>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</si>
  <si>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</si>
  <si>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</si>
  <si>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</si>
  <si>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</si>
  <si>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</si>
  <si>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</si>
  <si>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</si>
  <si>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</si>
  <si>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</si>
  <si>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</si>
  <si>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</si>
  <si>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</si>
  <si>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</si>
  <si>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</si>
  <si>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</si>
  <si>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</si>
  <si>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</si>
  <si>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</si>
  <si>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</si>
  <si>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</si>
  <si>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</si>
  <si>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</si>
  <si>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</si>
  <si>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</si>
  <si>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</si>
  <si>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</si>
  <si>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</si>
  <si>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</si>
  <si>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</si>
  <si>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</si>
  <si>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</si>
  <si>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</si>
  <si>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</si>
  <si>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</si>
  <si>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</si>
  <si>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</si>
  <si>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</si>
  <si>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</si>
  <si>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</si>
  <si>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</si>
  <si>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</si>
  <si>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</si>
  <si>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</si>
  <si>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</si>
  <si>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</si>
  <si>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</si>
  <si>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</si>
  <si>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</si>
  <si>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</si>
  <si>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</si>
  <si>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</si>
  <si>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</si>
  <si>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</si>
  <si>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</si>
  <si>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</si>
  <si>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</si>
  <si>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</si>
  <si>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</si>
  <si>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</si>
  <si>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</si>
  <si>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</si>
  <si>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</si>
  <si>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</si>
  <si>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</si>
  <si>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</si>
  <si>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</si>
  <si>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</si>
  <si>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</si>
  <si>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</si>
  <si>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</si>
  <si>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</si>
  <si>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</si>
  <si>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</si>
  <si>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</si>
  <si>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</si>
  <si>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</si>
  <si>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</si>
  <si>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</si>
  <si>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</si>
  <si>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</si>
  <si>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</si>
  <si>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</si>
  <si>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</si>
  <si>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</si>
  <si>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</si>
  <si>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</si>
  <si>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</si>
  <si>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</si>
  <si>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</si>
  <si>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</si>
  <si>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</si>
  <si>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</si>
  <si>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</si>
  <si>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</si>
  <si>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</si>
  <si>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</si>
  <si>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</si>
  <si>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</si>
  <si>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</si>
  <si>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</si>
  <si>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</si>
  <si>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</si>
  <si>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</si>
  <si>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</si>
  <si>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</si>
  <si>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</si>
  <si>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</si>
  <si>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</si>
  <si>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</si>
  <si>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</si>
  <si>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</si>
  <si>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</si>
  <si>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</si>
  <si>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</si>
  <si>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</si>
  <si>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</si>
  <si>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</si>
  <si>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</si>
  <si>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</si>
  <si>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</si>
  <si>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</si>
  <si>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</si>
  <si>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</si>
  <si>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</si>
  <si>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</si>
  <si>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</si>
  <si>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</si>
  <si>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</si>
  <si>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</si>
  <si>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</si>
  <si>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</si>
  <si>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</si>
  <si>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</si>
  <si>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</si>
  <si>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</si>
  <si>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</si>
  <si>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</si>
  <si>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</si>
  <si>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</si>
  <si>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</si>
  <si>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</si>
  <si>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</si>
  <si>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</si>
  <si>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</si>
  <si>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</si>
  <si>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</si>
  <si>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</si>
  <si>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</si>
  <si>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</si>
  <si>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</si>
  <si>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</si>
  <si>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</si>
  <si>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</si>
  <si>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</si>
  <si>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</si>
  <si>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</si>
  <si>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</si>
  <si>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</si>
  <si>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</si>
  <si>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</si>
  <si>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</si>
  <si>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</si>
  <si>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</si>
  <si>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</si>
  <si>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</si>
  <si>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</si>
  <si>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</si>
  <si>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</si>
  <si>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</si>
  <si>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</si>
  <si>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</si>
  <si>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</si>
  <si>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</si>
  <si>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</si>
  <si>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</si>
  <si>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</si>
  <si>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</si>
  <si>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</si>
  <si>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</si>
  <si>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</si>
  <si>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</si>
  <si>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</si>
  <si>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</si>
  <si>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</si>
  <si>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</si>
  <si>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</si>
  <si>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</si>
  <si>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</si>
  <si>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</si>
  <si>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</si>
  <si>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</si>
  <si>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</si>
  <si>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</si>
  <si>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</si>
  <si>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</si>
  <si>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</si>
  <si>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</si>
  <si>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</si>
  <si>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</si>
  <si>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</si>
  <si>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</si>
  <si>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</si>
  <si>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</si>
  <si>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</si>
  <si>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</si>
  <si>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</si>
  <si>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</si>
  <si>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</si>
  <si>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</si>
  <si>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</si>
  <si>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</si>
  <si>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</si>
  <si>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</si>
  <si>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</si>
  <si>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</si>
  <si>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</si>
  <si>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</si>
  <si>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</si>
  <si>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</si>
  <si>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</si>
  <si>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</si>
  <si>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</si>
  <si>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</si>
  <si>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</si>
  <si>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</si>
  <si>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</si>
  <si>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</si>
  <si>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</si>
  <si>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</si>
  <si>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</si>
  <si>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</si>
  <si>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</si>
  <si>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</si>
  <si>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</si>
  <si>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</si>
  <si>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</si>
  <si>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</si>
  <si>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</si>
  <si>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</si>
  <si>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</si>
  <si>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</si>
  <si>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</si>
  <si>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</si>
  <si>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</si>
  <si>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</si>
  <si>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</si>
  <si>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</si>
  <si>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</si>
  <si>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</si>
  <si>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</si>
  <si>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</si>
  <si>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</si>
  <si>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</si>
  <si>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</si>
  <si>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</si>
  <si>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</si>
  <si>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</si>
  <si>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</si>
  <si>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</si>
  <si>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</si>
  <si>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</si>
  <si>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</si>
  <si>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</si>
  <si>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</si>
  <si>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</si>
  <si>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</si>
  <si>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</si>
  <si>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</si>
  <si>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</si>
  <si>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</si>
  <si>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</si>
  <si>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</si>
  <si>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</si>
  <si>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</si>
  <si>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</si>
  <si>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</si>
  <si>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</si>
  <si>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</si>
  <si>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</si>
  <si>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</si>
  <si>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</si>
  <si>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</si>
  <si>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</si>
  <si>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</si>
  <si>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</si>
  <si>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</si>
  <si>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</si>
  <si>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</si>
  <si>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</si>
  <si>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</si>
  <si>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</si>
  <si>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</si>
  <si>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</si>
  <si>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</si>
  <si>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</si>
  <si>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</si>
  <si>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</si>
  <si>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</si>
  <si>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</si>
  <si>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</si>
  <si>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</si>
  <si>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</si>
  <si>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</si>
  <si>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</si>
  <si>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</si>
  <si>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</si>
  <si>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</si>
  <si>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</si>
  <si>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</si>
  <si>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</si>
  <si>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</si>
  <si>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</si>
  <si>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</si>
  <si>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</si>
  <si>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</si>
  <si>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</si>
  <si>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</si>
  <si>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</si>
  <si>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</si>
  <si>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</si>
  <si>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</si>
  <si>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</si>
  <si>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</si>
  <si>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</si>
  <si>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</si>
  <si>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</si>
  <si>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</si>
  <si>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</si>
  <si>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</si>
  <si>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</si>
  <si>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</si>
  <si>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</si>
  <si>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</si>
  <si>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</si>
  <si>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</si>
  <si>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</si>
  <si>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</si>
  <si>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</si>
  <si>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</si>
  <si>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</si>
  <si>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</si>
  <si>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</si>
  <si>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</si>
  <si>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</si>
  <si>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</si>
  <si>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</si>
  <si>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</si>
  <si>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</si>
  <si>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</si>
  <si>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</si>
  <si>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</si>
  <si>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</si>
  <si>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</si>
  <si>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</si>
  <si>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</si>
  <si>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</si>
  <si>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</si>
  <si>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</si>
  <si>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</si>
  <si>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</si>
  <si>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</si>
  <si>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</si>
  <si>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</si>
  <si>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</si>
  <si>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</si>
  <si>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</si>
  <si>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</si>
  <si>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</si>
  <si>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</si>
  <si>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</si>
  <si>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</si>
  <si>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</si>
  <si>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</si>
  <si>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</si>
  <si>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</si>
  <si>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</si>
  <si>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</si>
  <si>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</si>
  <si>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</si>
  <si>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</si>
  <si>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</si>
  <si>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</si>
  <si>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</si>
  <si>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</si>
  <si>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</si>
  <si>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</si>
  <si>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</si>
  <si>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</si>
  <si>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</si>
  <si>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</si>
  <si>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</si>
  <si>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</si>
  <si>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</si>
  <si>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</si>
  <si>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</si>
  <si>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</si>
  <si>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</si>
  <si>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</si>
  <si>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</si>
  <si>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</si>
  <si>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</si>
  <si>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</si>
  <si>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</si>
  <si>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</si>
  <si>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</si>
  <si>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</si>
  <si>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</si>
  <si>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</si>
  <si>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</si>
  <si>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</si>
  <si>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</si>
  <si>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</si>
  <si>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</si>
  <si>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</si>
  <si>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</si>
  <si>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</si>
  <si>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</si>
  <si>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</si>
  <si>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</si>
  <si>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</si>
  <si>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</si>
  <si>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</si>
  <si>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</si>
  <si>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</si>
  <si>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</si>
  <si>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</si>
  <si>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</si>
  <si>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</si>
  <si>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</si>
  <si>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</si>
  <si>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</si>
  <si>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</si>
  <si>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</si>
  <si>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</si>
  <si>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</si>
  <si>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</si>
  <si>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</si>
  <si>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</si>
  <si>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</si>
  <si>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</si>
  <si>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</si>
  <si>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</si>
  <si>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</si>
  <si>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</si>
  <si>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</si>
  <si>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</si>
  <si>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</si>
  <si>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</si>
  <si>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</si>
  <si>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</si>
  <si>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</si>
  <si>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</si>
  <si>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</si>
  <si>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</si>
  <si>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</si>
  <si>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</si>
  <si>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</si>
  <si>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</si>
  <si>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</si>
  <si>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</si>
  <si>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</si>
  <si>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</si>
  <si>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</si>
  <si>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</si>
  <si>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</si>
  <si>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</si>
  <si>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</si>
  <si>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</si>
  <si>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</si>
  <si>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</si>
  <si>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</si>
  <si>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</si>
  <si>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</si>
  <si>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</si>
  <si>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</si>
  <si>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</si>
  <si>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</si>
  <si>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</si>
  <si>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</si>
  <si>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</si>
  <si>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</si>
  <si>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</si>
  <si>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</si>
  <si>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</si>
  <si>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</si>
  <si>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</si>
  <si>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</si>
  <si>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</si>
  <si>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</si>
  <si>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</si>
  <si>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</si>
  <si>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</si>
  <si>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</si>
  <si>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</si>
  <si>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</si>
  <si>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</si>
  <si>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</si>
  <si>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</si>
  <si>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</si>
  <si>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</si>
  <si>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</si>
  <si>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</si>
  <si>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</si>
  <si>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</si>
  <si>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</si>
  <si>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</si>
  <si>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</si>
  <si>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</si>
  <si>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</si>
  <si>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</si>
  <si>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</si>
  <si>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</si>
  <si>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</si>
  <si>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</si>
  <si>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</si>
  <si>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</si>
  <si>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</si>
  <si>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</si>
  <si>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</si>
  <si>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</si>
  <si>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</si>
  <si>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</si>
  <si>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</si>
  <si>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</si>
  <si>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</si>
  <si>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</si>
  <si>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</si>
  <si>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</si>
  <si>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</si>
  <si>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</si>
  <si>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</si>
  <si>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</si>
  <si>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</si>
  <si>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</si>
  <si>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</si>
  <si>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</si>
  <si>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</si>
  <si>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</si>
  <si>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</si>
  <si>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</si>
  <si>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</si>
  <si>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</si>
  <si>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</si>
  <si>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</si>
  <si>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</si>
  <si>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</si>
  <si>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</si>
  <si>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</si>
  <si>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</si>
  <si>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</si>
  <si>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</si>
  <si>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</si>
  <si>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</si>
  <si>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</si>
  <si>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</si>
  <si>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</si>
  <si>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</si>
  <si>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</si>
  <si>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</si>
  <si>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</si>
  <si>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</si>
  <si>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</si>
  <si>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</si>
  <si>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</si>
  <si>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</si>
  <si>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</si>
  <si>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</si>
  <si>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</si>
  <si>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</si>
  <si>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</si>
  <si>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</si>
  <si>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</si>
  <si>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</si>
  <si>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</si>
  <si>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</si>
  <si>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</si>
  <si>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</si>
  <si>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</si>
  <si>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</si>
  <si>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</si>
  <si>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</si>
  <si>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</si>
  <si>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</si>
  <si>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</si>
  <si>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</si>
  <si>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</si>
  <si>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</si>
  <si>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</si>
  <si>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</si>
  <si>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</si>
  <si>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</si>
  <si>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</si>
  <si>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</si>
  <si>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</si>
  <si>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</si>
  <si>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</si>
  <si>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</si>
  <si>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</si>
  <si>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</si>
  <si>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</si>
  <si>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</si>
  <si>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</si>
  <si>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</si>
  <si>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</si>
  <si>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</si>
  <si>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</si>
  <si>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</si>
  <si>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</si>
  <si>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</si>
  <si>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</si>
  <si>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</si>
  <si>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</si>
  <si>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</si>
  <si>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</si>
  <si>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</si>
  <si>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</si>
  <si>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</si>
  <si>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</si>
  <si>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</si>
  <si>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</si>
  <si>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</si>
  <si>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</si>
  <si>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</si>
  <si>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</si>
  <si>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</si>
  <si>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</si>
  <si>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</si>
  <si>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</si>
  <si>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</si>
  <si>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</si>
  <si>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</si>
  <si>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</si>
  <si>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</si>
  <si>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</si>
  <si>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</si>
  <si>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</si>
  <si>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</si>
  <si>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</si>
  <si>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</si>
  <si>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</si>
  <si>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</si>
  <si>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</si>
  <si>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</si>
  <si>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</si>
  <si>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</si>
  <si>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</si>
  <si>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</si>
  <si>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</si>
  <si>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</si>
  <si>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</si>
  <si>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</si>
  <si>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</si>
  <si>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</si>
  <si>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</si>
  <si>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</si>
  <si>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</si>
  <si>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</si>
  <si>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</si>
  <si>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</si>
  <si>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</si>
  <si>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</si>
  <si>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</si>
  <si>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</si>
  <si>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</si>
  <si>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</si>
  <si>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</si>
  <si>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</si>
  <si>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</si>
  <si>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</si>
  <si>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</si>
  <si>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</si>
  <si>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</si>
  <si>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</si>
  <si>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</si>
  <si>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</si>
  <si>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</si>
  <si>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</si>
  <si>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</si>
  <si>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</si>
  <si>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</si>
  <si>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</si>
  <si>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</si>
  <si>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</si>
  <si>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</si>
  <si>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</si>
  <si>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</si>
  <si>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</si>
  <si>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</si>
  <si>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</si>
  <si>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</si>
  <si>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</si>
  <si>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</si>
  <si>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</si>
  <si>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</si>
  <si>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</si>
  <si>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</si>
  <si>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</si>
  <si>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</si>
  <si>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</si>
  <si>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</si>
  <si>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</si>
  <si>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</si>
  <si>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</si>
  <si>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</si>
  <si>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</si>
  <si>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</si>
  <si>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</si>
  <si>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</si>
  <si>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</si>
  <si>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</si>
  <si>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</si>
  <si>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</si>
  <si>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</si>
  <si>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</si>
  <si>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</si>
  <si>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</si>
  <si>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</si>
  <si>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</si>
  <si>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</si>
  <si>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</si>
  <si>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</si>
  <si>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</si>
  <si>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</si>
  <si>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</si>
  <si>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</si>
  <si>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</si>
  <si>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</si>
  <si>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</si>
  <si>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</si>
  <si>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</si>
  <si>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</si>
  <si>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</si>
  <si>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</si>
  <si>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</si>
  <si>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</si>
  <si>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</si>
  <si>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</si>
  <si>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</si>
  <si>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</si>
  <si>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</si>
  <si>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</si>
  <si>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</si>
  <si>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</si>
  <si>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</si>
  <si>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</si>
  <si>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</si>
  <si>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</si>
  <si>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</si>
  <si>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</si>
  <si>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</si>
  <si>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</si>
  <si>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</si>
  <si>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</si>
  <si>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</si>
  <si>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</si>
  <si>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</si>
  <si>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</si>
  <si>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</si>
  <si>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</si>
  <si>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</si>
  <si>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</si>
  <si>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</si>
  <si>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</si>
  <si>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</si>
  <si>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</si>
  <si>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</si>
  <si>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</si>
  <si>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</si>
  <si>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</si>
  <si>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</si>
  <si>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</si>
  <si>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</si>
  <si>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</si>
  <si>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</si>
  <si>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</si>
  <si>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</si>
  <si>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</si>
  <si>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</si>
  <si>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</si>
  <si>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</si>
  <si>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</si>
  <si>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</si>
  <si>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</si>
  <si>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</si>
  <si>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</si>
  <si>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</si>
  <si>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</si>
  <si>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</si>
  <si>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</si>
  <si>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</si>
  <si>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</si>
  <si>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</si>
  <si>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</si>
  <si>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</si>
  <si>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</si>
  <si>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</si>
  <si>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</si>
  <si>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</si>
  <si>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</si>
  <si>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</si>
  <si>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</si>
  <si>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</si>
  <si>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</si>
  <si>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</si>
  <si>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</si>
  <si>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</si>
  <si>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</si>
  <si>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</si>
  <si>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</si>
  <si>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</si>
  <si>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</si>
  <si>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</si>
  <si>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</si>
  <si>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</si>
  <si>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</si>
  <si>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</si>
  <si>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</si>
  <si>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</si>
  <si>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</si>
  <si>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</si>
  <si>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</si>
  <si>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</si>
  <si>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</si>
  <si>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</si>
  <si>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</si>
  <si>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</si>
  <si>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</si>
  <si>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</si>
  <si>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</si>
  <si>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</si>
  <si>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</si>
  <si>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</si>
  <si>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</si>
  <si>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</si>
  <si>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</si>
  <si>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</si>
  <si>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</si>
  <si>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</si>
  <si>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</si>
  <si>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</si>
  <si>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</si>
  <si>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</si>
  <si>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</si>
  <si>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</si>
  <si>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</si>
  <si>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</si>
  <si>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</si>
  <si>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</si>
  <si>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</si>
  <si>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</si>
  <si>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</si>
  <si>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</si>
  <si>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</si>
  <si>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</si>
  <si>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</si>
  <si>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</si>
  <si>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</si>
  <si>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</si>
  <si>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</si>
  <si>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</si>
  <si>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</si>
  <si>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</si>
  <si>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</si>
  <si>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</si>
  <si>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</si>
  <si>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</si>
  <si>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</si>
  <si>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</si>
  <si>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</si>
  <si>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</si>
  <si>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</si>
  <si>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</si>
  <si>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</si>
  <si>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</si>
  <si>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</si>
  <si>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</si>
  <si>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</si>
  <si>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</si>
  <si>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</si>
  <si>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</si>
  <si>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</si>
  <si>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</si>
  <si>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</si>
  <si>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</si>
  <si>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</si>
  <si>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</si>
  <si>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</si>
  <si>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</si>
  <si>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</si>
  <si>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</si>
  <si>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</si>
  <si>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</si>
  <si>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</si>
  <si>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</si>
  <si>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</si>
  <si>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</si>
  <si>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</si>
  <si>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</si>
  <si>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</si>
  <si>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</si>
  <si>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</si>
  <si>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</si>
  <si>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</si>
  <si>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</si>
  <si>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</si>
  <si>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</si>
  <si>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</si>
  <si>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</si>
  <si>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</si>
  <si>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</si>
  <si>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</si>
  <si>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</si>
  <si>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</si>
  <si>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</si>
  <si>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</si>
  <si>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</si>
  <si>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</si>
  <si>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</si>
  <si>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</si>
  <si>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</si>
  <si>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</si>
  <si>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</si>
  <si>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</si>
  <si>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</si>
  <si>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</si>
  <si>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</si>
  <si>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</si>
  <si>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</si>
  <si>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</si>
  <si>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</si>
  <si>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</si>
  <si>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</si>
  <si>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</si>
  <si>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</si>
  <si>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</si>
  <si>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</si>
  <si>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</si>
  <si>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</si>
  <si>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</si>
  <si>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</si>
  <si>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</si>
  <si>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</si>
  <si>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</si>
  <si>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</si>
  <si>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</si>
  <si>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</si>
  <si>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</si>
  <si>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</si>
  <si>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</si>
  <si>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</si>
  <si>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</si>
  <si>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</si>
  <si>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</si>
  <si>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</si>
  <si>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</si>
  <si>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</si>
  <si>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</si>
  <si>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</si>
  <si>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</si>
  <si>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</si>
  <si>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</si>
  <si>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</si>
  <si>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</si>
  <si>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</si>
  <si>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</si>
  <si>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</si>
  <si>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</si>
  <si>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</si>
  <si>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</si>
  <si>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</si>
  <si>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</si>
  <si>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</si>
  <si>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</si>
  <si>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</si>
  <si>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</si>
  <si>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</si>
  <si>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</si>
  <si>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</si>
  <si>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</si>
  <si>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</si>
  <si>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</si>
  <si>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</si>
  <si>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</si>
  <si>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</si>
  <si>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</si>
  <si>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</si>
  <si>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</si>
  <si>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</si>
  <si>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</si>
  <si>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</si>
  <si>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</si>
  <si>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</si>
  <si>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</si>
  <si>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</si>
  <si>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</si>
  <si>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</si>
  <si>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</si>
  <si>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</si>
  <si>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</si>
  <si>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</si>
  <si>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</si>
  <si>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</si>
  <si>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</si>
  <si>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</si>
  <si>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</si>
  <si>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</si>
  <si>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</si>
  <si>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</si>
  <si>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</si>
  <si>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</si>
  <si>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</si>
  <si>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</si>
  <si>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</si>
  <si>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</si>
  <si>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</si>
  <si>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</si>
  <si>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</si>
  <si>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</si>
  <si>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</si>
  <si>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</si>
  <si>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</si>
  <si>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</si>
  <si>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</si>
  <si>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</si>
  <si>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</si>
  <si>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</si>
  <si>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</si>
  <si>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</si>
  <si>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</si>
  <si>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</si>
  <si>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</si>
  <si>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</si>
  <si>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</si>
  <si>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</si>
  <si>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</si>
  <si>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</si>
  <si>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</si>
  <si>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</si>
  <si>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</si>
  <si>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</si>
  <si>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</si>
  <si>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</si>
  <si>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</si>
  <si>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</si>
  <si>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</si>
  <si>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</si>
  <si>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</si>
  <si>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</si>
  <si>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</si>
  <si>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</si>
  <si>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</si>
  <si>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</si>
  <si>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</si>
  <si>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</si>
  <si>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</si>
  <si>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</si>
  <si>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</si>
  <si>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</si>
  <si>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</si>
  <si>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</si>
  <si>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</si>
  <si>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</si>
  <si>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</si>
  <si>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</si>
  <si>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</si>
  <si>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</si>
  <si>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</si>
  <si>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</si>
  <si>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</si>
  <si>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</si>
  <si>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</si>
  <si>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</si>
  <si>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</si>
  <si>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</si>
  <si>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</si>
  <si>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</si>
  <si>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</si>
  <si>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</si>
  <si>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</si>
  <si>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</si>
  <si>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</si>
  <si>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</si>
  <si>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</si>
  <si>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</si>
  <si>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</si>
  <si>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</si>
  <si>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</si>
  <si>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</si>
  <si>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</si>
  <si>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</si>
  <si>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</si>
  <si>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</si>
  <si>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</si>
  <si>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</si>
  <si>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</si>
  <si>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</si>
  <si>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</si>
  <si>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</si>
  <si>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</si>
  <si>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</si>
  <si>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</si>
  <si>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</si>
  <si>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</si>
  <si>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</si>
  <si>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</si>
  <si>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</si>
  <si>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</si>
  <si>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</si>
  <si>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</si>
  <si>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</si>
  <si>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</si>
  <si>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</si>
  <si>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</si>
  <si>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</si>
  <si>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</si>
  <si>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</si>
  <si>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</si>
  <si>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</si>
  <si>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</si>
  <si>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</si>
  <si>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</si>
  <si>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</si>
  <si>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</si>
  <si>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</si>
  <si>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</si>
  <si>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</si>
  <si>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</si>
  <si>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</si>
  <si>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</si>
  <si>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</si>
  <si>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</si>
  <si>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</si>
  <si>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</si>
  <si>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</si>
  <si>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</si>
  <si>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</si>
  <si>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</si>
  <si>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</si>
  <si>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</si>
  <si>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</si>
  <si>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</si>
  <si>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</si>
  <si>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</si>
  <si>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</si>
  <si>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</si>
  <si>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</si>
  <si>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</si>
  <si>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</si>
  <si>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</si>
  <si>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</si>
  <si>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</si>
  <si>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</si>
  <si>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</si>
  <si>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</si>
  <si>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</si>
  <si>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</si>
  <si>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</si>
  <si>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</si>
  <si>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</si>
  <si>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</si>
  <si>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</si>
  <si>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</si>
  <si>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</si>
  <si>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</si>
  <si>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</si>
  <si>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</si>
  <si>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</si>
  <si>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</si>
  <si>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</si>
  <si>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</si>
  <si>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</si>
  <si>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</si>
  <si>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</si>
  <si>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</si>
  <si>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</si>
  <si>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</si>
  <si>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</si>
  <si>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</si>
  <si>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</si>
  <si>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</si>
  <si>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</si>
  <si>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</si>
  <si>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</si>
  <si>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</si>
  <si>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</si>
  <si>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</si>
  <si>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</si>
  <si>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</si>
  <si>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</si>
  <si>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</si>
  <si>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</si>
  <si>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</si>
  <si>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</si>
  <si>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</si>
  <si>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</si>
  <si>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</si>
  <si>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</si>
  <si>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</si>
  <si>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</si>
  <si>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</si>
  <si>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</si>
  <si>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</si>
  <si>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</si>
  <si>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</si>
  <si>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</si>
  <si>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</si>
  <si>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</si>
  <si>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</si>
  <si>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</si>
  <si>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</si>
  <si>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</si>
  <si>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</si>
  <si>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</si>
  <si>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</si>
  <si>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</si>
  <si>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</si>
  <si>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</si>
  <si>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</si>
  <si>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</si>
  <si>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</si>
  <si>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</si>
  <si>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</si>
  <si>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</si>
  <si>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</si>
  <si>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</si>
  <si>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</si>
  <si>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</si>
  <si>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</si>
  <si>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</si>
  <si>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</si>
  <si>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</si>
  <si>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</si>
  <si>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</si>
  <si>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</si>
  <si>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</si>
  <si>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</si>
  <si>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</si>
  <si>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</si>
  <si>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</si>
  <si>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</si>
  <si>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</si>
  <si>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</si>
  <si>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</si>
  <si>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</si>
  <si>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</si>
  <si>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</si>
  <si>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</si>
  <si>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</si>
  <si>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</si>
  <si>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</si>
  <si>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</si>
  <si>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</si>
  <si>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</si>
  <si>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</si>
  <si>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</si>
  <si>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</si>
  <si>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</si>
  <si>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</si>
  <si>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</si>
  <si>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</si>
  <si>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</si>
  <si>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</si>
  <si>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</si>
  <si>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</si>
  <si>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</si>
  <si>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</si>
  <si>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</si>
  <si>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</si>
  <si>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</si>
  <si>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</si>
  <si>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</si>
  <si>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</si>
  <si>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</si>
  <si>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</si>
  <si>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</si>
  <si>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</si>
  <si>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</si>
  <si>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</si>
  <si>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</si>
  <si>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</si>
  <si>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</si>
  <si>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</si>
  <si>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</si>
  <si>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</si>
  <si>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</si>
  <si>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</si>
  <si>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</si>
  <si>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</si>
  <si>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</si>
  <si>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</si>
  <si>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</si>
  <si>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</si>
  <si>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</si>
  <si>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</si>
  <si>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</si>
  <si>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</si>
  <si>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</si>
  <si>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</si>
  <si>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</si>
  <si>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</si>
  <si>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</si>
  <si>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</si>
  <si>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</si>
  <si>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</si>
  <si>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</si>
  <si>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</si>
  <si>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</si>
  <si>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</si>
  <si>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</si>
  <si>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</si>
  <si>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</si>
  <si>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</si>
  <si>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</si>
  <si>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</si>
  <si>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</si>
  <si>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</si>
  <si>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</si>
  <si>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</si>
  <si>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</si>
  <si>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</si>
  <si>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</si>
  <si>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</si>
  <si>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</si>
  <si>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</si>
  <si>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</si>
  <si>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</si>
  <si>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</si>
  <si>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</si>
  <si>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</si>
  <si>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</si>
  <si>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</si>
  <si>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</si>
  <si>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</si>
  <si>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</si>
  <si>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</si>
  <si>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</si>
  <si>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</si>
  <si>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</si>
  <si>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</si>
  <si>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</si>
  <si>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</si>
  <si>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</si>
  <si>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</si>
  <si>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</si>
  <si>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</si>
  <si>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</si>
  <si>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</si>
  <si>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</si>
  <si>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</si>
  <si>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</si>
  <si>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</si>
  <si>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</si>
  <si>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</si>
  <si>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</si>
  <si>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</si>
  <si>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</si>
  <si>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</si>
  <si>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</si>
  <si>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</si>
  <si>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</si>
  <si>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</si>
  <si>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</si>
  <si>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</si>
  <si>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</si>
  <si>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</si>
  <si>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</si>
  <si>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</si>
  <si>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</si>
  <si>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</si>
  <si>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</si>
  <si>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</si>
  <si>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</si>
  <si>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</si>
  <si>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</si>
  <si>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</si>
  <si>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</si>
  <si>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</si>
  <si>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</si>
  <si>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</si>
  <si>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</si>
  <si>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</si>
  <si>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</si>
  <si>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</si>
  <si>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</si>
  <si>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</si>
  <si>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</si>
  <si>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</si>
  <si>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</si>
  <si>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</si>
  <si>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</si>
  <si>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</si>
  <si>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</si>
  <si>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</si>
  <si>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</si>
  <si>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</si>
  <si>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</si>
  <si>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</si>
  <si>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</si>
  <si>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</si>
  <si>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</si>
  <si>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</si>
  <si>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</si>
  <si>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</si>
  <si>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</si>
  <si>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</si>
  <si>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</si>
  <si>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</si>
  <si>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</si>
  <si>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</si>
  <si>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</si>
  <si>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</si>
  <si>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</si>
  <si>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</si>
  <si>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</si>
  <si>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</si>
  <si>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</si>
  <si>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</si>
  <si>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</si>
  <si>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</si>
  <si>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</si>
  <si>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</si>
  <si>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</si>
  <si>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</si>
  <si>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</si>
  <si>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</si>
  <si>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</si>
  <si>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</si>
  <si>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</si>
  <si>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</si>
  <si>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</si>
  <si>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</si>
  <si>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</si>
  <si>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</si>
  <si>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</si>
  <si>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</si>
  <si>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</si>
  <si>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</si>
  <si>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</si>
  <si>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</si>
  <si>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</si>
  <si>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</si>
  <si>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</si>
  <si>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</si>
  <si>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</si>
  <si>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</si>
  <si>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</si>
  <si>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</si>
  <si>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</si>
  <si>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</si>
  <si>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</si>
  <si>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</si>
  <si>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</si>
  <si>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</si>
  <si>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</si>
  <si>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</si>
  <si>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</si>
  <si>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</si>
  <si>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</si>
  <si>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</si>
  <si>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</si>
  <si>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</si>
  <si>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</si>
  <si>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</si>
  <si>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</si>
  <si>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</si>
  <si>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</si>
  <si>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</si>
  <si>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</si>
  <si>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</si>
  <si>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</si>
  <si>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</si>
  <si>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</si>
  <si>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</si>
  <si>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</si>
  <si>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</si>
  <si>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</si>
  <si>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</si>
  <si>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</si>
  <si>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</si>
  <si>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</si>
  <si>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</si>
  <si>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</si>
  <si>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</si>
  <si>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</si>
  <si>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</si>
  <si>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</si>
  <si>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</si>
  <si>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</si>
  <si>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</si>
  <si>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</si>
  <si>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</si>
  <si>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</si>
  <si>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</si>
  <si>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</si>
  <si>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</si>
  <si>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</si>
  <si>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</si>
  <si>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</si>
  <si>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</si>
  <si>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</si>
  <si>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</si>
  <si>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</si>
  <si>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</si>
  <si>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</si>
  <si>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</si>
  <si>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</si>
  <si>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</si>
  <si>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</si>
  <si>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</si>
  <si>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</si>
  <si>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</si>
  <si>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</si>
  <si>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</si>
  <si>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</si>
  <si>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</si>
  <si>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</si>
  <si>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</si>
  <si>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</si>
  <si>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</si>
  <si>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</si>
  <si>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</si>
  <si>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</si>
  <si>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</si>
  <si>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</si>
  <si>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</si>
  <si>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</si>
  <si>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</si>
  <si>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</si>
  <si>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</si>
  <si>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</si>
  <si>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</si>
  <si>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</si>
  <si>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</si>
  <si>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</si>
  <si>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</si>
  <si>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</si>
  <si>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</si>
  <si>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</si>
  <si>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</si>
  <si>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</si>
  <si>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</si>
  <si>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</si>
  <si>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</si>
  <si>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</si>
  <si>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</si>
  <si>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</si>
  <si>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</si>
  <si>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</si>
  <si>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</si>
  <si>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</si>
  <si>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</si>
  <si>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</si>
  <si>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</si>
  <si>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</si>
  <si>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</si>
  <si>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</si>
  <si>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</si>
  <si>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</si>
  <si>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</si>
  <si>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</si>
  <si>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</si>
  <si>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</si>
  <si>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</si>
  <si>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</si>
  <si>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</si>
  <si>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</si>
  <si>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</si>
  <si>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</si>
  <si>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</si>
  <si>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</si>
  <si>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</si>
  <si>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</si>
  <si>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</si>
  <si>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</si>
  <si>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</si>
  <si>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</si>
  <si>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</si>
  <si>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</si>
  <si>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</si>
  <si>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</si>
  <si>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</si>
  <si>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</si>
  <si>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</si>
  <si>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</si>
  <si>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</si>
  <si>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</si>
  <si>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</si>
  <si>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</si>
  <si>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</si>
  <si>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</si>
  <si>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</si>
  <si>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</si>
  <si>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</si>
  <si>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</si>
  <si>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</si>
  <si>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</si>
  <si>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</si>
  <si>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</si>
  <si>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</si>
  <si>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</si>
  <si>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</si>
  <si>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</si>
  <si>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</si>
  <si>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</si>
  <si>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</si>
  <si>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</si>
  <si>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</si>
  <si>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</si>
  <si>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</si>
  <si>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</si>
  <si>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</si>
  <si>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</si>
  <si>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</si>
  <si>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</si>
  <si>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</si>
  <si>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</si>
  <si>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</si>
  <si>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</si>
  <si>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</si>
  <si>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</si>
  <si>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</si>
  <si>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</si>
  <si>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</si>
  <si>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</si>
  <si>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</si>
  <si>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</si>
  <si>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</si>
  <si>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</si>
  <si>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</si>
  <si>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</si>
  <si>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</si>
  <si>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</si>
  <si>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</si>
  <si>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</si>
  <si>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</si>
  <si>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</si>
  <si>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</si>
  <si>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</si>
  <si>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</si>
  <si>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</si>
  <si>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</si>
  <si>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</si>
  <si>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</si>
  <si>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</si>
  <si>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</si>
  <si>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</si>
  <si>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</si>
  <si>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</si>
  <si>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</si>
  <si>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</si>
  <si>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</si>
  <si>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</si>
  <si>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</si>
  <si>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</si>
  <si>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</si>
  <si>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</si>
  <si>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</si>
  <si>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</si>
  <si>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</si>
  <si>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</si>
  <si>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</si>
  <si>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</si>
  <si>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</si>
  <si>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</si>
  <si>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</si>
  <si>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</si>
  <si>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</si>
  <si>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</si>
  <si>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</si>
  <si>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</si>
  <si>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</si>
  <si>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</si>
  <si>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</si>
  <si>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</si>
  <si>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</si>
  <si>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</si>
  <si>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</si>
  <si>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</si>
  <si>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</si>
  <si>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</si>
  <si>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</si>
  <si>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</si>
  <si>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</si>
  <si>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</si>
  <si>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</si>
  <si>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</si>
  <si>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</si>
  <si>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</si>
  <si>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</si>
  <si>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</si>
  <si>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</si>
  <si>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</si>
  <si>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</si>
  <si>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</si>
  <si>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</si>
  <si>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</si>
  <si>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</si>
  <si>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</si>
  <si>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</si>
  <si>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</si>
  <si>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</si>
  <si>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</si>
  <si>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</si>
  <si>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</si>
  <si>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</si>
  <si>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</si>
  <si>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</si>
  <si>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</si>
  <si>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</si>
  <si>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</si>
  <si>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</si>
  <si>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</si>
  <si>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</si>
  <si>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</si>
  <si>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</si>
  <si>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</si>
  <si>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</si>
  <si>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</si>
  <si>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</si>
  <si>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</si>
  <si>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</si>
  <si>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</si>
  <si>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</si>
  <si>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</si>
  <si>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</si>
  <si>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</si>
  <si>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</si>
  <si>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</si>
  <si>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</si>
  <si>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</si>
  <si>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</si>
  <si>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</si>
  <si>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</si>
  <si>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</si>
  <si>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</si>
  <si>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</si>
  <si>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</si>
  <si>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</si>
  <si>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</si>
  <si>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</si>
  <si>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</si>
  <si>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</si>
  <si>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</si>
  <si>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</si>
  <si>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</si>
  <si>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</si>
  <si>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</si>
  <si>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</si>
  <si>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</si>
  <si>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</si>
  <si>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</si>
  <si>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</si>
  <si>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</si>
  <si>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</si>
  <si>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</si>
  <si>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</si>
  <si>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</si>
  <si>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</si>
  <si>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</si>
  <si>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</si>
  <si>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</si>
  <si>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</si>
  <si>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</si>
  <si>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</si>
  <si>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</si>
  <si>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</si>
  <si>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</si>
  <si>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</si>
  <si>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</si>
  <si>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</si>
  <si>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</si>
  <si>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</si>
  <si>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</si>
  <si>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</si>
  <si>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</si>
  <si>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</si>
  <si>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</si>
  <si>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</si>
  <si>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</si>
  <si>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</si>
  <si>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</si>
  <si>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</si>
  <si>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</si>
  <si>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</si>
  <si>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</si>
  <si>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</si>
  <si>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</si>
  <si>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</si>
  <si>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</si>
  <si>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</si>
  <si>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</si>
  <si>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</si>
  <si>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</si>
  <si>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</si>
  <si>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</si>
  <si>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</si>
  <si>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</si>
  <si>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</si>
  <si>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</si>
  <si>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</si>
  <si>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</si>
  <si>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</si>
  <si>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</si>
  <si>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</si>
  <si>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</si>
  <si>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</si>
  <si>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</si>
  <si>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</si>
  <si>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</si>
  <si>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</si>
  <si>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</si>
  <si>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</si>
  <si>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</si>
  <si>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</si>
  <si>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</si>
  <si>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</si>
  <si>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</si>
  <si>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</si>
  <si>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</si>
  <si>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</si>
  <si>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</si>
  <si>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</si>
  <si>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</si>
  <si>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</si>
  <si>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</si>
  <si>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</si>
  <si>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</si>
  <si>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</si>
  <si>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</si>
  <si>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</si>
  <si>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</si>
  <si>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</si>
  <si>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</si>
  <si>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</si>
  <si>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</si>
  <si>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</si>
  <si>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</si>
  <si>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</si>
  <si>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</si>
  <si>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</si>
  <si>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</si>
  <si>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</si>
  <si>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</si>
  <si>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</si>
  <si>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</si>
  <si>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</si>
  <si>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</si>
  <si>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</si>
  <si>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</si>
  <si>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</si>
  <si>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</si>
  <si>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</si>
  <si>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</si>
  <si>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</si>
  <si>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</si>
  <si>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</si>
  <si>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</si>
  <si>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</si>
  <si>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</si>
  <si>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</si>
  <si>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</si>
  <si>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</si>
  <si>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</si>
  <si>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</si>
  <si>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</si>
  <si>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</si>
  <si>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</si>
  <si>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</si>
  <si>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</si>
  <si>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</si>
  <si>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</si>
  <si>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</si>
  <si>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</si>
  <si>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</si>
  <si>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</si>
  <si>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</si>
  <si>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</si>
  <si>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</si>
  <si>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</si>
  <si>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</si>
  <si>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</si>
  <si>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</si>
  <si>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</si>
  <si>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</si>
  <si>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</si>
  <si>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</si>
  <si>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</si>
  <si>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</si>
  <si>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</si>
  <si>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</si>
  <si>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</si>
  <si>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</si>
  <si>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</si>
  <si>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</si>
  <si>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</si>
  <si>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</si>
  <si>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</si>
  <si>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</si>
  <si>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</si>
  <si>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</si>
  <si>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</si>
  <si>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</si>
  <si>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</si>
  <si>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</si>
  <si>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</si>
  <si>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</si>
  <si>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</si>
  <si>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</si>
  <si>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</si>
  <si>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</si>
  <si>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</si>
  <si>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</si>
  <si>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</si>
  <si>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</si>
  <si>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</si>
  <si>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</si>
  <si>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</si>
  <si>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</si>
  <si>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</si>
  <si>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</si>
  <si>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</si>
  <si>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</si>
  <si>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</si>
  <si>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</si>
  <si>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</si>
  <si>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</si>
  <si>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</si>
  <si>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</si>
  <si>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</si>
  <si>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</si>
  <si>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</si>
  <si>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</si>
  <si>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</si>
  <si>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</si>
  <si>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</si>
  <si>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</si>
  <si>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</si>
  <si>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</si>
  <si>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</si>
  <si>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</si>
  <si>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</si>
  <si>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</si>
  <si>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</si>
  <si>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</si>
  <si>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</si>
  <si>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</si>
  <si>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</si>
  <si>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</si>
  <si>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</si>
  <si>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</si>
  <si>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</si>
  <si>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</si>
  <si>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</si>
  <si>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</si>
  <si>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</si>
  <si>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</si>
  <si>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</si>
  <si>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</si>
  <si>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</si>
  <si>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</si>
  <si>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</si>
  <si>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</si>
  <si>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</si>
  <si>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</si>
  <si>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</si>
  <si>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</si>
  <si>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</si>
  <si>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</si>
  <si>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</si>
  <si>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</si>
  <si>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</si>
  <si>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</si>
  <si>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</si>
  <si>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</si>
  <si>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</si>
  <si>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</si>
  <si>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</si>
  <si>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</si>
  <si>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</si>
  <si>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</si>
  <si>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</si>
  <si>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</si>
  <si>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</si>
  <si>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</si>
  <si>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</si>
  <si>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</si>
  <si>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</si>
  <si>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</si>
  <si>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</si>
  <si>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</si>
  <si>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</si>
  <si>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</si>
  <si>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</si>
  <si>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</si>
  <si>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</si>
  <si>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</si>
  <si>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</si>
  <si>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</si>
  <si>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</si>
  <si>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</si>
  <si>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</si>
  <si>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</si>
  <si>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</si>
  <si>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</si>
  <si>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</si>
  <si>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</si>
  <si>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</si>
  <si>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</si>
  <si>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</si>
  <si>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</si>
  <si>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</si>
  <si>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</si>
  <si>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</si>
  <si>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</si>
  <si>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</si>
  <si>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</si>
  <si>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</si>
  <si>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</si>
  <si>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</si>
  <si>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</si>
  <si>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</si>
  <si>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</si>
  <si>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</si>
  <si>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</si>
  <si>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</si>
  <si>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</si>
  <si>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</si>
  <si>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</si>
  <si>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</si>
  <si>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</si>
  <si>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</si>
  <si>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</si>
  <si>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</si>
  <si>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</si>
  <si>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</si>
  <si>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</si>
  <si>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</si>
  <si>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</si>
  <si>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</si>
  <si>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</si>
  <si>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</si>
  <si>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</si>
  <si>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</si>
  <si>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</si>
  <si>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</si>
  <si>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</si>
  <si>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</si>
  <si>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</si>
  <si>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</si>
  <si>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</si>
  <si>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</si>
  <si>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</si>
  <si>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</si>
  <si>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</si>
  <si>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</si>
  <si>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</si>
  <si>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</si>
  <si>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</si>
  <si>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</si>
  <si>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</si>
  <si>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</si>
  <si>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</si>
  <si>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</si>
  <si>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</si>
  <si>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</si>
  <si>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</si>
  <si>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</si>
  <si>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</si>
  <si>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</si>
  <si>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</si>
  <si>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</si>
  <si>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</si>
  <si>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</si>
  <si>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</si>
  <si>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</si>
  <si>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</si>
  <si>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</si>
  <si>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</si>
  <si>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</si>
  <si>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</si>
  <si>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</si>
  <si>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</si>
  <si>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</si>
  <si>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</si>
  <si>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</si>
  <si>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</si>
  <si>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</si>
  <si>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</si>
  <si>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</si>
  <si>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</si>
  <si>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</si>
  <si>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</si>
  <si>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</si>
  <si>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</si>
  <si>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</si>
  <si>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</si>
  <si>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</si>
  <si>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</si>
  <si>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</si>
  <si>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</si>
  <si>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</si>
  <si>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</si>
  <si>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</si>
  <si>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</si>
  <si>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</si>
  <si>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</si>
  <si>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</si>
  <si>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</si>
  <si>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</si>
  <si>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</si>
  <si>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</si>
  <si>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</si>
  <si>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</si>
  <si>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</si>
  <si>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</si>
  <si>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</si>
  <si>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</si>
  <si>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</si>
  <si>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</si>
  <si>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</si>
  <si>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</si>
  <si>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</si>
  <si>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</si>
  <si>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</si>
  <si>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</si>
  <si>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</si>
  <si>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</si>
  <si>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</si>
  <si>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</si>
  <si>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</si>
  <si>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</si>
  <si>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</si>
  <si>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</si>
  <si>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</si>
  <si>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</si>
  <si>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</si>
  <si>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</si>
  <si>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</si>
  <si>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</si>
  <si>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</si>
  <si>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</si>
  <si>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</si>
  <si>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</si>
  <si>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</si>
  <si>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</si>
  <si>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</si>
  <si>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</si>
  <si>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</si>
  <si>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</si>
  <si>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</si>
  <si>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</si>
  <si>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</si>
  <si>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</si>
  <si>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</si>
  <si>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</si>
  <si>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</si>
  <si>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</si>
  <si>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</si>
  <si>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</si>
  <si>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</si>
  <si>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</si>
  <si>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</si>
  <si>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</si>
  <si>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</si>
  <si>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</si>
  <si>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</si>
  <si>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</si>
  <si>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</si>
  <si>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</si>
  <si>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</si>
  <si>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</si>
  <si>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</si>
  <si>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</si>
  <si>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</si>
  <si>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</si>
  <si>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</si>
  <si>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</si>
  <si>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</si>
  <si>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</si>
  <si>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</si>
  <si>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</si>
  <si>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</si>
  <si>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</si>
  <si>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</si>
  <si>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</si>
  <si>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</si>
  <si>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</si>
  <si>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</si>
  <si>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</si>
  <si>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</si>
  <si>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</si>
  <si>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</si>
  <si>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</si>
  <si>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</si>
  <si>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</si>
  <si>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</si>
  <si>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</si>
  <si>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</si>
  <si>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</si>
  <si>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</si>
  <si>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</si>
  <si>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</si>
  <si>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</si>
  <si>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</si>
  <si>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</si>
  <si>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</si>
  <si>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</si>
  <si>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</si>
  <si>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</si>
  <si>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</si>
  <si>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</si>
  <si>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</si>
  <si>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</si>
  <si>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</si>
  <si>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</si>
  <si>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</si>
  <si>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</si>
  <si>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</si>
  <si>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</si>
  <si>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</si>
  <si>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</si>
  <si>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</si>
  <si>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</si>
  <si>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</si>
  <si>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</si>
  <si>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</si>
  <si>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</si>
  <si>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</si>
  <si>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</si>
  <si>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</si>
  <si>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</si>
  <si>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</si>
  <si>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</si>
  <si>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</si>
  <si>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</si>
  <si>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</si>
  <si>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</si>
  <si>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</si>
  <si>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</si>
  <si>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</si>
  <si>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</si>
  <si>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</si>
  <si>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</si>
  <si>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</si>
  <si>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</si>
  <si>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</si>
  <si>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</si>
  <si>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</si>
  <si>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</si>
  <si>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</si>
  <si>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</si>
  <si>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</si>
  <si>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</si>
  <si>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</si>
  <si>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</si>
  <si>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</si>
  <si>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</si>
  <si>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</si>
  <si>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</si>
  <si>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</si>
  <si>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</si>
  <si>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</si>
  <si>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</si>
  <si>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</si>
  <si>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</si>
  <si>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</si>
  <si>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</si>
  <si>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</si>
  <si>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</si>
  <si>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</si>
  <si>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</si>
  <si>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</si>
  <si>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</si>
  <si>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</si>
  <si>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</si>
  <si>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</si>
  <si>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</si>
  <si>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</si>
  <si>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</si>
  <si>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</si>
  <si>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</si>
  <si>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</si>
  <si>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</si>
  <si>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</si>
  <si>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</si>
  <si>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</si>
  <si>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</si>
  <si>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</si>
  <si>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</si>
  <si>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</si>
  <si>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</si>
  <si>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</si>
  <si>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</si>
  <si>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</si>
  <si>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</si>
  <si>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</si>
  <si>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</si>
  <si>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</si>
  <si>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</si>
  <si>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</si>
  <si>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</si>
  <si>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</si>
  <si>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</si>
  <si>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</si>
  <si>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</si>
  <si>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</si>
  <si>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</si>
  <si>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</si>
  <si>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</si>
  <si>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</si>
  <si>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</si>
  <si>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</si>
  <si>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</si>
  <si>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</si>
  <si>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</si>
  <si>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</si>
  <si>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</si>
  <si>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</si>
  <si>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</si>
  <si>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</si>
  <si>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</si>
  <si>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</si>
  <si>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</si>
  <si>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</si>
  <si>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</si>
  <si>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</si>
  <si>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</si>
  <si>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</si>
  <si>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</si>
  <si>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</si>
  <si>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</si>
  <si>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</si>
  <si>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</si>
  <si>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</si>
  <si>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</si>
  <si>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</si>
  <si>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</si>
  <si>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</si>
  <si>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</si>
  <si>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</si>
  <si>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</si>
  <si>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</si>
  <si>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</si>
  <si>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</si>
  <si>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</si>
  <si>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</si>
  <si>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</si>
  <si>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</si>
  <si>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</si>
  <si>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</si>
  <si>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</si>
  <si>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</si>
  <si>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</si>
  <si>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</si>
  <si>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</si>
  <si>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</si>
  <si>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</si>
  <si>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</si>
  <si>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</si>
  <si>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</si>
  <si>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</si>
  <si>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</si>
  <si>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</si>
  <si>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</si>
  <si>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</si>
  <si>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</si>
  <si>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</si>
  <si>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</si>
  <si>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</si>
  <si>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</si>
  <si>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</si>
  <si>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</si>
  <si>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</si>
  <si>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</si>
  <si>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</si>
  <si>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</si>
  <si>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</si>
  <si>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</si>
  <si>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</si>
  <si>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</si>
  <si>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</si>
  <si>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</si>
  <si>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</si>
  <si>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</si>
  <si>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</si>
  <si>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</si>
  <si>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</si>
  <si>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</si>
  <si>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</si>
  <si>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</si>
  <si>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</si>
  <si>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</si>
  <si>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</si>
  <si>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</si>
  <si>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</si>
  <si>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</si>
  <si>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</si>
  <si>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</si>
  <si>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</si>
  <si>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</si>
  <si>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</si>
  <si>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</si>
  <si>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</si>
  <si>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</si>
  <si>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</si>
  <si>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</si>
  <si>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</si>
  <si>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</si>
  <si>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</si>
  <si>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</si>
  <si>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</si>
  <si>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</si>
  <si>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</si>
  <si>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</si>
  <si>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</si>
  <si>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</si>
  <si>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</si>
  <si>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</si>
  <si>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</si>
  <si>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</si>
  <si>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</si>
  <si>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</si>
  <si>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</si>
  <si>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</si>
  <si>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</si>
  <si>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</si>
  <si>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</si>
  <si>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</si>
  <si>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</si>
  <si>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</si>
  <si>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</si>
  <si>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</si>
  <si>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</si>
  <si>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</si>
  <si>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</si>
  <si>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</si>
  <si>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</si>
  <si>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</si>
  <si>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</si>
  <si>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</si>
  <si>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</si>
  <si>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</si>
  <si>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</si>
  <si>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</si>
  <si>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</si>
  <si>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</si>
  <si>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</si>
  <si>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</si>
  <si>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</si>
  <si>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</si>
  <si>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</si>
  <si>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</si>
  <si>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</si>
  <si>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</si>
  <si>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</si>
  <si>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</si>
  <si>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</si>
  <si>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</si>
  <si>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</si>
  <si>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</si>
  <si>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</si>
  <si>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</si>
  <si>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</si>
  <si>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</si>
  <si>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</si>
  <si>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</si>
  <si>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</si>
  <si>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</si>
  <si>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</si>
  <si>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</si>
  <si>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</si>
  <si>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</si>
  <si>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</si>
  <si>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</si>
  <si>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</si>
  <si>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</si>
  <si>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</si>
  <si>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</si>
  <si>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</si>
  <si>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</si>
  <si>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</si>
  <si>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</si>
  <si>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</si>
  <si>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</si>
  <si>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</si>
  <si>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</si>
  <si>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</si>
  <si>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</si>
  <si>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</si>
  <si>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</si>
  <si>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</si>
  <si>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</si>
  <si>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</si>
  <si>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</si>
  <si>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</si>
  <si>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</si>
  <si>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</si>
  <si>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</si>
  <si>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</si>
  <si>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</si>
  <si>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</si>
  <si>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</si>
  <si>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</si>
  <si>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</si>
  <si>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</si>
  <si>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</si>
  <si>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</si>
  <si>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</si>
  <si>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</si>
  <si>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</si>
  <si>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</si>
  <si>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</si>
  <si>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</si>
  <si>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</si>
  <si>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</si>
  <si>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</si>
  <si>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</si>
  <si>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</si>
  <si>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</si>
  <si>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</si>
  <si>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</si>
  <si>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</si>
  <si>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</si>
  <si>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</si>
  <si>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</si>
  <si>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</si>
  <si>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</si>
  <si>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</si>
  <si>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</si>
  <si>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</si>
  <si>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</si>
  <si>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</si>
  <si>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</si>
  <si>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</si>
  <si>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</si>
  <si>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</si>
  <si>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</si>
  <si>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</si>
  <si>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</si>
  <si>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</si>
  <si>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</si>
  <si>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</si>
  <si>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</si>
  <si>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</si>
  <si>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</si>
  <si>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</si>
  <si>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</si>
  <si>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</si>
  <si>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</si>
  <si>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</si>
  <si>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</si>
  <si>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</si>
  <si>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</si>
  <si>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</si>
  <si>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</si>
  <si>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</si>
  <si>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</si>
  <si>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</si>
  <si>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</si>
  <si>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</si>
  <si>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</si>
  <si>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</si>
  <si>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</si>
  <si>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</si>
  <si>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</si>
  <si>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</si>
  <si>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</si>
  <si>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</si>
  <si>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</si>
  <si>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</si>
  <si>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</si>
  <si>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</si>
  <si>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</si>
  <si>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</si>
  <si>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</si>
  <si>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</si>
  <si>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</si>
  <si>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</si>
  <si>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</si>
  <si>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</si>
  <si>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</si>
  <si>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</si>
  <si>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</si>
  <si>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</si>
  <si>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</si>
  <si>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</si>
  <si>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</si>
  <si>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</si>
  <si>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</si>
  <si>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</si>
  <si>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</si>
  <si>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</si>
  <si>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</si>
  <si>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</si>
  <si>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</si>
  <si>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</si>
  <si>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</si>
  <si>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</si>
  <si>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</si>
  <si>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</si>
  <si>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</si>
  <si>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</si>
  <si>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</si>
  <si>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</si>
  <si>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</si>
  <si>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</si>
  <si>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</si>
  <si>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</si>
  <si>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</si>
  <si>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</si>
  <si>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</si>
  <si>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</si>
  <si>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</si>
  <si>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</si>
  <si>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</si>
  <si>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</si>
  <si>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</si>
  <si>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</si>
  <si>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</si>
  <si>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</si>
  <si>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</si>
  <si>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</si>
  <si>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</si>
  <si>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</si>
  <si>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</si>
  <si>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</si>
  <si>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</si>
  <si>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</si>
  <si>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</si>
  <si>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</si>
  <si>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</si>
  <si>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</si>
  <si>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</si>
  <si>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</si>
  <si>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</si>
  <si>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</si>
  <si>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</si>
  <si>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</si>
  <si>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</si>
  <si>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</si>
  <si>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</si>
  <si>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</si>
  <si>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</si>
  <si>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</si>
  <si>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</si>
  <si>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</si>
  <si>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</si>
  <si>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</si>
  <si>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</si>
  <si>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</si>
  <si>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</si>
  <si>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</si>
  <si>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</si>
  <si>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</si>
  <si>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</si>
  <si>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</si>
  <si>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</si>
  <si>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</si>
  <si>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</si>
  <si>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</si>
  <si>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</si>
  <si>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</si>
  <si>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</si>
  <si>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</si>
  <si>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</si>
  <si>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</si>
  <si>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</si>
  <si>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</si>
  <si>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</si>
  <si>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</si>
  <si>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</si>
  <si>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</si>
  <si>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</si>
  <si>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</si>
  <si>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</si>
  <si>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</si>
  <si>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</si>
  <si>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</si>
  <si>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</si>
  <si>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</si>
  <si>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</si>
  <si>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</si>
  <si>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</si>
  <si>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</si>
  <si>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</si>
  <si>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</si>
  <si>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</si>
  <si>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</si>
  <si>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</si>
  <si>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</si>
  <si>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</si>
  <si>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</si>
  <si>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</si>
  <si>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</si>
  <si>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</si>
  <si>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</si>
  <si>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</si>
  <si>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</si>
  <si>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</si>
  <si>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</si>
  <si>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</si>
  <si>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</si>
  <si>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</si>
  <si>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</si>
  <si>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</si>
  <si>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</si>
  <si>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</si>
  <si>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</si>
  <si>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</si>
  <si>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</si>
  <si>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</si>
  <si>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</si>
  <si>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</si>
  <si>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</si>
  <si>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</si>
  <si>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</si>
  <si>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</si>
  <si>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</si>
  <si>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</si>
  <si>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</si>
  <si>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</si>
  <si>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</si>
  <si>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</si>
  <si>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</si>
  <si>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</si>
  <si>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</si>
  <si>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</si>
  <si>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</si>
  <si>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</si>
  <si>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</si>
  <si>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</si>
  <si>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</si>
  <si>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</si>
  <si>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</si>
  <si>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</si>
  <si>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</si>
  <si>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</si>
  <si>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</si>
  <si>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</si>
  <si>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</si>
  <si>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</si>
  <si>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</si>
  <si>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</si>
  <si>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</si>
  <si>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</si>
  <si>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</si>
  <si>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</si>
  <si>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</si>
  <si>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</si>
  <si>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</si>
  <si>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</si>
  <si>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</si>
  <si>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</si>
  <si>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</si>
  <si>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</si>
  <si>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</si>
  <si>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</si>
  <si>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</si>
  <si>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</si>
  <si>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</si>
  <si>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</si>
  <si>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</si>
  <si>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</si>
  <si>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</si>
  <si>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</si>
  <si>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</si>
  <si>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</si>
  <si>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</si>
  <si>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</si>
  <si>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</si>
  <si>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</si>
  <si>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</si>
  <si>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</si>
  <si>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</si>
  <si>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</si>
  <si>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</si>
  <si>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</si>
  <si>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</si>
  <si>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</si>
  <si>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</si>
  <si>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</si>
  <si>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</si>
  <si>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</si>
  <si>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</si>
  <si>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</si>
  <si>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</si>
  <si>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</si>
  <si>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</si>
  <si>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</si>
  <si>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</si>
  <si>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</si>
  <si>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</si>
  <si>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</si>
  <si>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</si>
  <si>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</si>
  <si>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</si>
  <si>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</si>
  <si>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</si>
  <si>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</si>
  <si>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</si>
  <si>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</si>
  <si>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</si>
  <si>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</si>
  <si>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</si>
  <si>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</si>
  <si>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</si>
  <si>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</si>
  <si>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</si>
  <si>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</si>
  <si>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</si>
  <si>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</si>
  <si>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</si>
  <si>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</si>
  <si>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</si>
  <si>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</si>
  <si>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</si>
  <si>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</si>
  <si>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</si>
  <si>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</si>
  <si>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</si>
  <si>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</si>
  <si>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</si>
  <si>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</si>
  <si>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</si>
  <si>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</si>
  <si>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</si>
  <si>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</si>
  <si>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</si>
  <si>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</si>
  <si>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</si>
  <si>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</si>
  <si>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</si>
  <si>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</si>
  <si>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</si>
  <si>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</si>
  <si>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</si>
  <si>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</si>
  <si>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</si>
  <si>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</si>
  <si>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</si>
  <si>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</si>
  <si>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</si>
  <si>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</si>
  <si>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</si>
  <si>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</si>
  <si>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</si>
  <si>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</si>
  <si>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</si>
  <si>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</si>
  <si>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</si>
  <si>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</si>
  <si>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</si>
  <si>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</si>
  <si>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</si>
  <si>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</si>
  <si>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</si>
  <si>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</si>
  <si>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</si>
  <si>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</si>
  <si>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</si>
  <si>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</si>
  <si>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</si>
  <si>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</si>
  <si>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</si>
  <si>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</si>
  <si>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</si>
  <si>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</si>
  <si>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</si>
  <si>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</si>
  <si>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</si>
  <si>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</si>
  <si>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</si>
  <si>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</si>
  <si>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</si>
  <si>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</si>
  <si>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</si>
  <si>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</si>
  <si>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</si>
  <si>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</si>
  <si>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</si>
  <si>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</si>
  <si>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</si>
  <si>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</si>
  <si>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</si>
  <si>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</si>
  <si>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</si>
  <si>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</si>
  <si>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</si>
  <si>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</si>
  <si>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</si>
  <si>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</si>
  <si>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</si>
  <si>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</si>
  <si>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</si>
  <si>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</si>
  <si>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</si>
  <si>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</si>
  <si>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</si>
  <si>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</si>
  <si>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</si>
  <si>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</si>
  <si>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</si>
  <si>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</si>
  <si>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</si>
  <si>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</si>
  <si>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</si>
  <si>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</si>
  <si>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</si>
  <si>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</si>
  <si>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</si>
  <si>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</si>
  <si>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</si>
  <si>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</si>
  <si>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</si>
  <si>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</si>
  <si>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</si>
  <si>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</si>
  <si>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</si>
  <si>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</si>
  <si>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</si>
  <si>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</si>
  <si>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</si>
  <si>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</si>
  <si>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</si>
  <si>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</si>
  <si>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</si>
  <si>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</si>
  <si>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</si>
  <si>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</si>
  <si>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</si>
  <si>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</si>
  <si>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</si>
  <si>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</si>
  <si>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</si>
  <si>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</si>
  <si>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</si>
  <si>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</si>
  <si>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</si>
  <si>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</si>
  <si>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</si>
  <si>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</si>
  <si>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</si>
  <si>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</si>
  <si>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</si>
  <si>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</si>
  <si>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</si>
  <si>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</si>
  <si>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</si>
  <si>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</si>
  <si>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</si>
  <si>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</si>
  <si>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</si>
  <si>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</si>
  <si>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</si>
  <si>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</si>
  <si>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</si>
  <si>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</si>
  <si>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</si>
  <si>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</si>
  <si>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</si>
  <si>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</si>
  <si>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</si>
  <si>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</si>
  <si>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</si>
  <si>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</si>
  <si>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</si>
  <si>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</si>
  <si>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</si>
  <si>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</si>
  <si>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</si>
  <si>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</si>
  <si>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</si>
  <si>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</si>
  <si>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</si>
  <si>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</si>
  <si>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</si>
  <si>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</si>
  <si>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</si>
  <si>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</si>
  <si>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</si>
  <si>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</si>
  <si>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</si>
  <si>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</si>
  <si>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</si>
  <si>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</si>
  <si>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</si>
  <si>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</si>
  <si>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</si>
  <si>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</si>
  <si>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</si>
  <si>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</si>
  <si>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</si>
  <si>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</si>
  <si>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</si>
  <si>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</si>
  <si>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</si>
  <si>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</si>
  <si>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</si>
  <si>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</si>
  <si>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</si>
  <si>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</si>
  <si>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</si>
  <si>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</si>
  <si>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</si>
  <si>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</si>
  <si>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</si>
  <si>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</si>
  <si>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</si>
  <si>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</si>
  <si>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</si>
  <si>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</si>
  <si>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</si>
  <si>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</si>
  <si>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</si>
  <si>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</si>
  <si>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</si>
  <si>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</si>
  <si>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</si>
  <si>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</si>
  <si>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</si>
  <si>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</si>
  <si>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</si>
  <si>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</si>
  <si>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</si>
  <si>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</si>
  <si>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</si>
  <si>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</si>
  <si>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</si>
  <si>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</si>
  <si>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</si>
  <si>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</si>
  <si>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</si>
  <si>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</si>
  <si>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</si>
  <si>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</si>
  <si>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</si>
  <si>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</si>
  <si>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</si>
  <si>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</si>
  <si>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</si>
  <si>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</si>
  <si>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</si>
  <si>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</si>
  <si>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</si>
  <si>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</si>
  <si>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</si>
  <si>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</si>
  <si>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</si>
  <si>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</si>
  <si>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</si>
  <si>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</si>
  <si>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</si>
  <si>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</si>
  <si>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</si>
  <si>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</si>
  <si>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</si>
  <si>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</si>
  <si>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</si>
  <si>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</si>
  <si>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</si>
  <si>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</si>
  <si>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</si>
  <si>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</si>
  <si>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</si>
  <si>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</si>
  <si>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</si>
  <si>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</si>
  <si>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</si>
  <si>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</si>
  <si>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</si>
  <si>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</si>
  <si>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</si>
  <si>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</si>
  <si>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</si>
  <si>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</si>
  <si>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</si>
  <si>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</si>
  <si>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</si>
  <si>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</si>
  <si>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</si>
  <si>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</si>
  <si>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</si>
  <si>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</si>
  <si>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</si>
  <si>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</si>
  <si>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</si>
  <si>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</si>
  <si>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</si>
  <si>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</si>
  <si>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</si>
  <si>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</si>
  <si>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</si>
  <si>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</si>
  <si>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</si>
  <si>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</si>
  <si>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</si>
  <si>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</si>
  <si>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</si>
  <si>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</si>
  <si>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</si>
  <si>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</si>
  <si>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</si>
  <si>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</si>
  <si>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</si>
  <si>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</si>
  <si>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</si>
  <si>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</si>
  <si>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</si>
  <si>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</si>
  <si>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</si>
  <si>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</si>
  <si>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</si>
  <si>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</si>
  <si>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</si>
  <si>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</si>
  <si>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</si>
  <si>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</si>
  <si>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</si>
  <si>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</si>
  <si>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</si>
  <si>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</si>
  <si>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</si>
  <si>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</si>
  <si>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</si>
  <si>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</si>
  <si>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</si>
  <si>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</si>
  <si>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</si>
  <si>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</si>
  <si>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</si>
  <si>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</si>
  <si>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</si>
  <si>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</si>
  <si>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</si>
  <si>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</si>
  <si>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</si>
  <si>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</si>
  <si>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</si>
  <si>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</si>
  <si>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</si>
  <si>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</si>
  <si>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</si>
  <si>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</si>
  <si>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</si>
  <si>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</si>
  <si>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</si>
  <si>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</si>
  <si>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</si>
  <si>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</si>
  <si>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</si>
  <si>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</si>
  <si>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</si>
  <si>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</si>
  <si>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</si>
  <si>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</si>
  <si>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</si>
  <si>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</si>
  <si>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</si>
  <si>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</si>
  <si>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</si>
  <si>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</si>
  <si>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</si>
  <si>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</si>
  <si>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</si>
  <si>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</si>
  <si>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</si>
  <si>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</si>
  <si>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</si>
  <si>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</si>
  <si>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</si>
  <si>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</si>
  <si>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</si>
  <si>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</si>
  <si>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</si>
  <si>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</si>
  <si>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</si>
  <si>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</si>
  <si>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</si>
  <si>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</si>
  <si>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</si>
  <si>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</si>
  <si>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</si>
  <si>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</si>
  <si>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</si>
  <si>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</si>
  <si>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</si>
  <si>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</si>
  <si>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</si>
  <si>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</si>
  <si>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</si>
  <si>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</si>
  <si>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</si>
  <si>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</si>
  <si>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</si>
  <si>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</si>
  <si>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</si>
  <si>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</si>
  <si>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</si>
  <si>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</si>
  <si>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</si>
  <si>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</si>
  <si>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</si>
  <si>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</si>
  <si>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</si>
  <si>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</si>
  <si>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</si>
  <si>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</si>
  <si>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</si>
  <si>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</si>
  <si>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</si>
  <si>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</si>
  <si>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</si>
  <si>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</si>
  <si>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</si>
  <si>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</si>
  <si>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</si>
  <si>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</si>
  <si>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</si>
  <si>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</si>
  <si>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</si>
  <si>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</si>
  <si>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</si>
  <si>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</si>
  <si>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</si>
  <si>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</si>
  <si>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</si>
  <si>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</si>
  <si>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</si>
  <si>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</si>
  <si>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</si>
  <si>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</si>
  <si>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</si>
  <si>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</si>
  <si>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</si>
  <si>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</si>
  <si>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</si>
  <si>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</si>
  <si>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</si>
  <si>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</si>
  <si>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</si>
  <si>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</si>
  <si>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</si>
  <si>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</si>
  <si>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</si>
  <si>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</si>
  <si>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</si>
  <si>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</si>
  <si>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</si>
  <si>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</si>
  <si>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</si>
  <si>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</si>
  <si>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</si>
  <si>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</si>
  <si>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</si>
  <si>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</si>
  <si>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</si>
  <si>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</si>
  <si>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</si>
  <si>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</si>
  <si>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</si>
  <si>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</si>
  <si>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</si>
  <si>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</si>
  <si>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</si>
  <si>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</si>
  <si>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</si>
  <si>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</si>
  <si>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</si>
  <si>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</si>
  <si>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</si>
  <si>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</si>
  <si>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</si>
  <si>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</si>
  <si>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</si>
  <si>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</si>
  <si>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</si>
  <si>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</si>
  <si>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</si>
  <si>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</si>
  <si>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</si>
  <si>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</si>
  <si>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</si>
  <si>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</si>
  <si>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</si>
  <si>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</si>
  <si>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</si>
  <si>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</si>
  <si>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</si>
  <si>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</si>
  <si>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</si>
  <si>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</si>
  <si>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</si>
  <si>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</si>
  <si>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</si>
  <si>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</si>
  <si>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</si>
  <si>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</si>
  <si>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</si>
  <si>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</si>
  <si>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</si>
  <si>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</si>
  <si>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</si>
  <si>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</si>
  <si>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</si>
  <si>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</si>
  <si>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</si>
  <si>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</si>
  <si>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</si>
  <si>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</si>
  <si>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</si>
  <si>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</si>
  <si>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</si>
  <si>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</si>
  <si>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</si>
  <si>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</si>
  <si>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</si>
  <si>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</si>
  <si>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</si>
  <si>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</si>
  <si>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</si>
  <si>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</si>
  <si>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</si>
  <si>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</si>
  <si>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</si>
  <si>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</si>
  <si>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</si>
  <si>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</si>
  <si>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</si>
  <si>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</si>
  <si>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</si>
  <si>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</si>
  <si>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</si>
  <si>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</si>
  <si>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</si>
  <si>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</si>
  <si>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</si>
  <si>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</si>
  <si>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</si>
  <si>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</si>
  <si>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</si>
  <si>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</si>
  <si>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</si>
  <si>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</si>
  <si>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</si>
  <si>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</si>
  <si>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</si>
  <si>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</si>
  <si>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</si>
  <si>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</si>
  <si>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</si>
  <si>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</si>
  <si>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</si>
  <si>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</si>
  <si>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</si>
  <si>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</si>
  <si>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</si>
  <si>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</si>
  <si>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</si>
  <si>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</si>
  <si>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</si>
  <si>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</si>
  <si>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</si>
  <si>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</si>
  <si>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</si>
  <si>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</si>
  <si>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</si>
  <si>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</si>
  <si>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</si>
  <si>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</si>
  <si>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</si>
  <si>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</si>
  <si>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</si>
  <si>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</si>
  <si>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</si>
  <si>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</si>
  <si>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</si>
  <si>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</si>
  <si>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</si>
  <si>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</si>
  <si>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</si>
  <si>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</si>
  <si>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</si>
  <si>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</si>
  <si>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</si>
  <si>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</si>
  <si>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</si>
  <si>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</si>
  <si>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</si>
  <si>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</si>
  <si>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</si>
  <si>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</si>
  <si>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</si>
  <si>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</si>
  <si>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</si>
  <si>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</si>
  <si>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</si>
  <si>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</si>
  <si>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</si>
  <si>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</si>
  <si>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</si>
  <si>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</si>
  <si>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</si>
  <si>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</si>
  <si>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</si>
  <si>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</si>
  <si>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</si>
  <si>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</si>
  <si>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</si>
  <si>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</si>
  <si>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</si>
  <si>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</si>
  <si>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</si>
  <si>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</si>
  <si>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</si>
  <si>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</si>
  <si>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</si>
  <si>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</si>
  <si>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</si>
  <si>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</si>
  <si>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</si>
  <si>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</si>
  <si>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</si>
  <si>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</si>
  <si>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</si>
  <si>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</si>
  <si>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</si>
  <si>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</si>
  <si>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</si>
  <si>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</si>
  <si>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</si>
  <si>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</si>
  <si>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</si>
  <si>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</si>
  <si>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</si>
  <si>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</si>
  <si>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</si>
  <si>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</si>
  <si>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</si>
  <si>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</si>
  <si>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</si>
  <si>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</si>
  <si>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</si>
  <si>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</si>
  <si>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</si>
  <si>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</si>
  <si>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</si>
  <si>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</si>
  <si>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</si>
  <si>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</si>
  <si>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</si>
  <si>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</si>
  <si>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</si>
  <si>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</si>
  <si>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</si>
  <si>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</si>
  <si>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</si>
  <si>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</si>
  <si>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</si>
  <si>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</si>
  <si>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</si>
  <si>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</si>
  <si>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</si>
  <si>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</si>
  <si>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</si>
  <si>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</si>
  <si>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</si>
  <si>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</si>
  <si>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</si>
  <si>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</si>
  <si>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</si>
  <si>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</si>
  <si>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</si>
  <si>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</si>
  <si>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</si>
  <si>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</si>
  <si>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</si>
  <si>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</si>
  <si>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</si>
  <si>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</si>
  <si>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</si>
  <si>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</si>
  <si>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</si>
  <si>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</si>
  <si>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</si>
  <si>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</si>
  <si>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</si>
  <si>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</si>
  <si>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</si>
  <si>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</si>
  <si>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</si>
  <si>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</si>
  <si>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</si>
  <si>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</si>
  <si>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</si>
  <si>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</si>
  <si>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</si>
  <si>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</si>
  <si>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</si>
  <si>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</si>
  <si>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</si>
  <si>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</si>
  <si>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</si>
  <si>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</si>
  <si>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</si>
  <si>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</si>
  <si>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</si>
  <si>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</si>
  <si>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</si>
  <si>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</si>
  <si>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</si>
  <si>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</si>
  <si>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</si>
  <si>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</si>
  <si>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</si>
  <si>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</si>
  <si>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</si>
  <si>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</si>
  <si>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</si>
  <si>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</si>
  <si>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</si>
  <si>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</si>
  <si>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</si>
  <si>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</si>
  <si>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</si>
  <si>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</si>
  <si>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</si>
  <si>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</si>
  <si>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</si>
  <si>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</si>
  <si>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</si>
  <si>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</si>
  <si>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</si>
  <si>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</si>
  <si>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</si>
  <si>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</si>
  <si>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</si>
  <si>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</si>
  <si>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</si>
  <si>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</si>
  <si>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</si>
  <si>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</si>
  <si>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</si>
  <si>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</si>
  <si>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</si>
  <si>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</si>
  <si>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</si>
  <si>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</si>
  <si>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</si>
  <si>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</si>
  <si>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</si>
  <si>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</si>
  <si>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</si>
  <si>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</si>
  <si>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</si>
  <si>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</si>
  <si>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</si>
  <si>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</si>
  <si>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</si>
  <si>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</si>
  <si>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</si>
  <si>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</si>
  <si>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</si>
  <si>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</si>
  <si>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</si>
  <si>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</si>
  <si>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</si>
  <si>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</si>
  <si>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</si>
  <si>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</si>
  <si>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</si>
  <si>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</si>
  <si>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</si>
  <si>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</si>
  <si>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</si>
  <si>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</si>
  <si>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</si>
  <si>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</si>
  <si>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</si>
  <si>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</si>
  <si>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</si>
  <si>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</si>
  <si>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</si>
  <si>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</si>
  <si>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</si>
  <si>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</si>
  <si>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</si>
  <si>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</si>
  <si>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</si>
  <si>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</si>
  <si>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</si>
  <si>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</si>
  <si>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</si>
  <si>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</si>
  <si>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</si>
  <si>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</si>
  <si>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</si>
  <si>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</si>
  <si>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</si>
  <si>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</si>
  <si>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</si>
  <si>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</si>
  <si>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</si>
  <si>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</si>
  <si>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</si>
  <si>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</si>
  <si>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</si>
  <si>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</si>
  <si>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</si>
  <si>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</si>
  <si>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</si>
  <si>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</si>
  <si>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</si>
  <si>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</si>
  <si>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</si>
  <si>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</si>
  <si>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</si>
  <si>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</si>
  <si>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</si>
  <si>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</si>
  <si>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</si>
  <si>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</si>
  <si>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</si>
  <si>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</si>
  <si>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</si>
  <si>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</si>
  <si>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</si>
  <si>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</si>
  <si>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</si>
  <si>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</si>
  <si>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</si>
  <si>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</si>
  <si>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</si>
  <si>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</si>
  <si>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</si>
  <si>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</si>
  <si>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</si>
  <si>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</si>
  <si>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</si>
  <si>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</si>
  <si>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</si>
  <si>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</si>
  <si>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</si>
  <si>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</si>
  <si>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</si>
  <si>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</si>
  <si>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</si>
  <si>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</si>
  <si>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</si>
  <si>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</si>
  <si>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</si>
  <si>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</si>
  <si>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</si>
  <si>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</si>
  <si>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</si>
  <si>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</si>
  <si>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</si>
  <si>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</si>
  <si>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</si>
  <si>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</si>
  <si>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</si>
  <si>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</si>
  <si>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</si>
  <si>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</si>
  <si>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</si>
  <si>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</si>
  <si>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</si>
  <si>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</si>
  <si>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</si>
  <si>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</si>
  <si>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</si>
  <si>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</si>
  <si>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</si>
  <si>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</si>
  <si>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</si>
  <si>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</si>
  <si>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</si>
  <si>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</si>
  <si>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</si>
  <si>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</si>
  <si>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</si>
  <si>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</si>
  <si>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</si>
  <si>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</si>
  <si>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</si>
  <si>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</si>
  <si>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</si>
  <si>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</si>
  <si>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</si>
  <si>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</si>
  <si>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</si>
  <si>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</si>
  <si>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</si>
  <si>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</si>
  <si>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</si>
  <si>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</si>
  <si>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</si>
  <si>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</si>
  <si>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</si>
  <si>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</si>
  <si>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</si>
  <si>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</si>
  <si>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</si>
  <si>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</si>
  <si>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</si>
  <si>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</si>
  <si>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</si>
  <si>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</si>
  <si>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</si>
  <si>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</si>
  <si>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</si>
  <si>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</si>
  <si>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</si>
  <si>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</si>
  <si>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</si>
  <si>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</si>
  <si>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</si>
  <si>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</si>
  <si>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</si>
  <si>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</si>
  <si>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</si>
  <si>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</si>
  <si>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</si>
  <si>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</si>
  <si>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</si>
  <si>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</si>
  <si>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</si>
  <si>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</si>
  <si>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</si>
  <si>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</si>
  <si>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</si>
  <si>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</si>
  <si>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</si>
  <si>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</si>
  <si>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</si>
  <si>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</si>
  <si>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</si>
  <si>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</si>
  <si>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</si>
  <si>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</si>
  <si>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</si>
  <si>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</si>
  <si>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</si>
  <si>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</si>
  <si>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</si>
  <si>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</si>
  <si>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</si>
  <si>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</si>
  <si>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</si>
  <si>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</si>
  <si>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</si>
  <si>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</si>
  <si>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</si>
  <si>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</si>
  <si>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</si>
  <si>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</si>
  <si>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</si>
  <si>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</si>
  <si>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</si>
  <si>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</si>
  <si>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</si>
  <si>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</si>
  <si>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</si>
  <si>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</si>
  <si>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</si>
  <si>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</si>
  <si>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</si>
  <si>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</si>
  <si>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</si>
  <si>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</si>
  <si>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</si>
  <si>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</si>
  <si>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</si>
  <si>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</si>
  <si>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</si>
  <si>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</si>
  <si>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</si>
  <si>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</si>
  <si>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</si>
  <si>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</si>
  <si>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</si>
  <si>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</si>
  <si>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</si>
  <si>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</si>
  <si>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</si>
  <si>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</si>
  <si>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</si>
  <si>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</si>
  <si>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</si>
  <si>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</si>
  <si>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</si>
  <si>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</si>
  <si>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</si>
  <si>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</si>
  <si>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</si>
  <si>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</si>
  <si>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</si>
  <si>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</si>
  <si>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</si>
  <si>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</si>
  <si>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</si>
  <si>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</si>
  <si>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</si>
  <si>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</si>
  <si>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</si>
  <si>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</si>
  <si>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</si>
  <si>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</si>
  <si>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</si>
  <si>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</si>
  <si>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</si>
  <si>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</si>
  <si>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</si>
  <si>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</si>
  <si>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</si>
  <si>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</si>
  <si>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</si>
  <si>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</si>
  <si>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</si>
  <si>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</si>
  <si>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</si>
  <si>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</si>
  <si>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</si>
  <si>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</si>
  <si>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</si>
  <si>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</si>
  <si>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</si>
  <si>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</si>
  <si>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</si>
  <si>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</si>
  <si>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</si>
  <si>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</si>
  <si>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</si>
  <si>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</si>
  <si>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</si>
  <si>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</si>
  <si>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</si>
  <si>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</si>
  <si>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</si>
  <si>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</si>
  <si>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</si>
  <si>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</si>
  <si>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</si>
  <si>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</si>
  <si>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</si>
  <si>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</si>
  <si>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</si>
  <si>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</si>
  <si>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</si>
  <si>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</si>
  <si>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</si>
  <si>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</si>
  <si>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</si>
  <si>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</si>
  <si>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</si>
  <si>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</si>
  <si>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</si>
  <si>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</si>
  <si>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</si>
  <si>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</si>
  <si>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</si>
  <si>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</si>
  <si>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</si>
  <si>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</si>
  <si>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</si>
  <si>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</si>
  <si>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</si>
  <si>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</si>
  <si>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</si>
  <si>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</si>
  <si>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</si>
  <si>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</si>
  <si>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</si>
  <si>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</si>
  <si>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</si>
  <si>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</si>
  <si>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</si>
  <si>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</si>
  <si>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</si>
  <si>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</si>
  <si>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</si>
  <si>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</si>
  <si>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</si>
  <si>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</si>
  <si>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</si>
  <si>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</si>
  <si>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</si>
  <si>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</si>
  <si>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</si>
  <si>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</si>
  <si>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</si>
  <si>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</si>
  <si>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</si>
  <si>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</si>
  <si>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</si>
  <si>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</si>
  <si>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</si>
  <si>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</si>
  <si>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</si>
  <si>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</si>
  <si>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</si>
  <si>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</si>
  <si>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</si>
  <si>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</si>
  <si>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</si>
  <si>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</si>
  <si>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</si>
  <si>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</si>
  <si>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</si>
  <si>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</si>
  <si>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</si>
  <si>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</si>
  <si>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</si>
  <si>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</si>
  <si>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</si>
  <si>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</si>
  <si>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</si>
  <si>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</si>
  <si>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</si>
  <si>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</si>
  <si>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</si>
  <si>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</si>
  <si>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</si>
  <si>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</si>
  <si>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</si>
  <si>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</si>
  <si>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</si>
  <si>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</si>
  <si>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</si>
  <si>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</si>
  <si>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</si>
  <si>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</si>
  <si>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</si>
  <si>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</si>
  <si>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</si>
  <si>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</si>
  <si>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</si>
  <si>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</si>
  <si>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</si>
  <si>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</si>
  <si>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</si>
  <si>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</si>
  <si>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</si>
  <si>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</si>
  <si>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</si>
  <si>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</si>
  <si>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</si>
  <si>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</si>
  <si>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</si>
  <si>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</si>
  <si>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</si>
  <si>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</si>
  <si>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</si>
  <si>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</si>
  <si>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</si>
  <si>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</si>
  <si>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</si>
  <si>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</si>
  <si>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</si>
  <si>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</si>
  <si>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</si>
  <si>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</si>
  <si>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</si>
  <si>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</si>
  <si>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</si>
  <si>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</si>
  <si>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</si>
  <si>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</si>
  <si>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</si>
  <si>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</si>
  <si>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</si>
  <si>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</si>
  <si>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</si>
  <si>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</si>
  <si>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</si>
  <si>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</si>
  <si>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</si>
  <si>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</si>
  <si>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</si>
  <si>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</si>
  <si>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</si>
  <si>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</si>
  <si>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</si>
  <si>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</si>
  <si>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</si>
  <si>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</si>
  <si>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</si>
  <si>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</si>
  <si>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</si>
  <si>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</si>
  <si>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</si>
  <si>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</si>
  <si>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</si>
  <si>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</si>
  <si>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</si>
  <si>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</si>
  <si>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</si>
  <si>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</si>
  <si>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</si>
  <si>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</si>
  <si>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</si>
  <si>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</si>
  <si>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</si>
  <si>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</si>
  <si>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</si>
  <si>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</si>
  <si>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</si>
  <si>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</si>
  <si>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</si>
  <si>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</si>
  <si>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</si>
  <si>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</si>
  <si>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</si>
  <si>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</si>
  <si>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</si>
  <si>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</si>
  <si>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</si>
  <si>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</si>
  <si>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</si>
  <si>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</si>
  <si>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</si>
  <si>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</si>
  <si>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</si>
  <si>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</si>
  <si>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</si>
  <si>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</si>
  <si>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</si>
  <si>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</si>
  <si>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</si>
  <si>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</si>
  <si>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</si>
  <si>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</si>
  <si>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</si>
  <si>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</si>
  <si>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</si>
  <si>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</si>
  <si>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</si>
  <si>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</si>
  <si>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</si>
  <si>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</si>
  <si>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</si>
  <si>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</si>
  <si>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</si>
  <si>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</si>
  <si>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</si>
  <si>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</si>
  <si>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</si>
  <si>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</si>
  <si>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</si>
  <si>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</si>
  <si>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</si>
  <si>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</si>
  <si>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</si>
  <si>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</si>
  <si>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</si>
  <si>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</si>
  <si>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</si>
  <si>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</si>
  <si>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</si>
  <si>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</si>
  <si>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</si>
  <si>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</si>
  <si>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</si>
  <si>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</si>
  <si>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</si>
  <si>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</si>
  <si>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</si>
  <si>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</si>
  <si>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</si>
  <si>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</si>
  <si>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</si>
  <si>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</si>
  <si>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</si>
  <si>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</si>
  <si>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</si>
  <si>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</si>
  <si>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</si>
  <si>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</si>
  <si>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</si>
  <si>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</si>
  <si>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</si>
  <si>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</si>
  <si>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</si>
  <si>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</si>
  <si>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</si>
  <si>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</si>
  <si>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</si>
  <si>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</si>
  <si>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</si>
  <si>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</si>
  <si>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</si>
  <si>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</si>
  <si>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</si>
  <si>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</si>
  <si>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</si>
  <si>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</si>
  <si>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</si>
  <si>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</si>
  <si>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</si>
  <si>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</si>
  <si>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</si>
  <si>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</si>
  <si>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</si>
  <si>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</si>
  <si>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</si>
  <si>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</si>
  <si>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</si>
  <si>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</si>
  <si>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</si>
  <si>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</si>
  <si>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</si>
  <si>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</si>
  <si>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</si>
  <si>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</si>
  <si>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</si>
  <si>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</si>
  <si>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</si>
  <si>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</si>
  <si>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</si>
  <si>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</si>
  <si>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</si>
  <si>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</si>
  <si>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</si>
  <si>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</si>
  <si>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</si>
  <si>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</si>
  <si>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</si>
  <si>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</si>
  <si>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</si>
  <si>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</si>
  <si>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</si>
  <si>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</si>
  <si>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</si>
  <si>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</si>
  <si>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</si>
  <si>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</si>
  <si>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</si>
  <si>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</si>
  <si>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</si>
  <si>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</si>
  <si>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</si>
  <si>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</si>
  <si>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</si>
  <si>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</si>
  <si>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</si>
  <si>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</si>
  <si>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</si>
  <si>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</si>
  <si>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</si>
  <si>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</si>
  <si>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</si>
  <si>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</si>
  <si>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</si>
  <si>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</si>
  <si>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</si>
  <si>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</si>
  <si>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</si>
  <si>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</si>
  <si>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</si>
  <si>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</si>
  <si>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</si>
  <si>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</si>
  <si>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</si>
  <si>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</si>
  <si>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</si>
  <si>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</si>
  <si>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</si>
  <si>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</si>
  <si>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</si>
  <si>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</si>
  <si>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</si>
  <si>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</si>
  <si>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</si>
  <si>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</si>
  <si>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</si>
  <si>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</si>
  <si>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</si>
  <si>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</si>
  <si>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</si>
  <si>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</si>
  <si>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</si>
  <si>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</si>
  <si>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</si>
  <si>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</si>
  <si>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</si>
  <si>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</si>
  <si>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</si>
  <si>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</si>
  <si>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</si>
  <si>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</si>
  <si>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</si>
  <si>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</si>
  <si>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</si>
  <si>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</si>
  <si>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</si>
  <si>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</si>
  <si>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</si>
  <si>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</si>
  <si>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</si>
  <si>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</si>
  <si>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</si>
  <si>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</si>
  <si>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</si>
  <si>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</si>
  <si>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</si>
  <si>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</si>
  <si>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</si>
  <si>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</si>
  <si>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</si>
  <si>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</si>
  <si>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</si>
  <si>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</si>
  <si>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</si>
  <si>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</si>
  <si>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</si>
  <si>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</si>
  <si>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</si>
  <si>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</si>
  <si>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</si>
  <si>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</si>
  <si>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</si>
  <si>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</si>
  <si>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</si>
  <si>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</si>
  <si>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</si>
  <si>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</si>
  <si>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</si>
  <si>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</si>
  <si>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</si>
  <si>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</si>
  <si>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</si>
  <si>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</si>
  <si>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</si>
  <si>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</si>
  <si>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</si>
  <si>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</si>
  <si>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</si>
  <si>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</si>
  <si>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</si>
  <si>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</si>
  <si>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</si>
  <si>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</si>
  <si>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</si>
  <si>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</si>
  <si>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</si>
  <si>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</si>
  <si>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</si>
  <si>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</si>
  <si>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</si>
  <si>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</si>
  <si>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</si>
  <si>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</si>
  <si>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</si>
  <si>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</si>
  <si>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</si>
  <si>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</si>
  <si>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</si>
  <si>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</si>
  <si>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</si>
  <si>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</si>
  <si>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</si>
  <si>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</si>
  <si>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</si>
  <si>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</si>
  <si>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</si>
  <si>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</si>
  <si>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</si>
  <si>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</si>
  <si>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</si>
  <si>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</si>
  <si>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</si>
  <si>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</si>
  <si>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</si>
  <si>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</si>
  <si>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</si>
  <si>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</si>
  <si>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</si>
  <si>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</si>
  <si>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</si>
  <si>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</si>
  <si>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</si>
  <si>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</si>
  <si>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</si>
  <si>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</si>
  <si>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</si>
  <si>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</si>
  <si>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</si>
  <si>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</si>
  <si>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</si>
  <si>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</si>
  <si>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</si>
  <si>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</si>
  <si>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</si>
  <si>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</si>
  <si>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</si>
  <si>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</si>
  <si>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</si>
  <si>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</si>
  <si>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</si>
  <si>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</si>
  <si>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</si>
  <si>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</si>
  <si>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</si>
  <si>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</si>
  <si>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</si>
  <si>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</si>
  <si>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</si>
  <si>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</si>
  <si>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</si>
  <si>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</si>
  <si>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</si>
  <si>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</si>
  <si>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</si>
  <si>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</si>
  <si>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</si>
  <si>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</si>
  <si>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</si>
  <si>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</si>
  <si>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</si>
  <si>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</si>
  <si>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</si>
  <si>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</si>
  <si>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</si>
  <si>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</si>
  <si>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</si>
  <si>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</si>
  <si>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</si>
  <si>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</si>
  <si>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</si>
  <si>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</si>
  <si>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</si>
  <si>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</si>
  <si>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</si>
  <si>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</si>
  <si>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</si>
  <si>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</si>
  <si>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</si>
  <si>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</si>
  <si>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</si>
  <si>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</si>
  <si>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</si>
  <si>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</si>
  <si>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</si>
  <si>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</si>
  <si>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</si>
  <si>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</si>
  <si>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</si>
  <si>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</si>
  <si>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</si>
  <si>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</si>
  <si>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</si>
  <si>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</si>
  <si>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</si>
  <si>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</si>
  <si>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</si>
  <si>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</si>
  <si>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</si>
  <si>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</si>
  <si>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</si>
  <si>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</si>
  <si>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</si>
  <si>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</si>
  <si>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</si>
  <si>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</si>
  <si>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</si>
  <si>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</si>
  <si>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</si>
  <si>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</si>
  <si>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</si>
  <si>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</si>
  <si>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</si>
  <si>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</si>
  <si>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</si>
  <si>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</si>
  <si>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</si>
  <si>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</si>
  <si>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</si>
  <si>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</si>
  <si>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</si>
  <si>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</si>
  <si>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</si>
  <si>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</si>
  <si>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</si>
  <si>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</si>
  <si>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</si>
  <si>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</si>
  <si>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</si>
  <si>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</si>
  <si>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</si>
  <si>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</si>
  <si>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</si>
  <si>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</si>
  <si>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</si>
  <si>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</si>
  <si>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</si>
  <si>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</si>
  <si>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</si>
  <si>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</si>
  <si>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</si>
  <si>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</si>
  <si>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</si>
  <si>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</si>
  <si>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</si>
  <si>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</si>
  <si>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</si>
  <si>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</si>
  <si>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</si>
  <si>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</si>
  <si>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</si>
  <si>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</si>
  <si>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</si>
  <si>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</si>
  <si>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</si>
  <si>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</si>
  <si>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</si>
  <si>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</si>
  <si>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</si>
  <si>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</si>
  <si>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</si>
  <si>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</si>
  <si>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</si>
  <si>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</si>
  <si>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</si>
  <si>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</si>
  <si>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</si>
  <si>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</si>
  <si>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</si>
  <si>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</si>
  <si>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</si>
  <si>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</si>
  <si>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</si>
  <si>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</si>
  <si>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</si>
  <si>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</si>
  <si>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</si>
  <si>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</si>
  <si>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</si>
  <si>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</si>
  <si>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</si>
  <si>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</si>
  <si>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</si>
  <si>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</si>
  <si>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</si>
  <si>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</si>
  <si>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</si>
  <si>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</si>
  <si>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</si>
  <si>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</si>
  <si>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</si>
  <si>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</si>
  <si>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</si>
  <si>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</si>
  <si>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</si>
  <si>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</si>
  <si>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</si>
  <si>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</si>
  <si>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</si>
  <si>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</si>
  <si>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</si>
  <si>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</si>
  <si>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</si>
  <si>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</si>
  <si>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</si>
  <si>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</si>
  <si>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</si>
  <si>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</si>
  <si>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</si>
  <si>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</si>
  <si>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</si>
  <si>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</si>
  <si>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</si>
  <si>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</si>
  <si>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</si>
  <si>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</si>
  <si>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</si>
  <si>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</si>
  <si>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</si>
  <si>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</si>
  <si>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</si>
  <si>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</si>
  <si>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</si>
  <si>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</si>
  <si>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</si>
  <si>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</si>
  <si>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</si>
  <si>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</si>
  <si>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</si>
  <si>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</si>
  <si>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</si>
  <si>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</si>
  <si>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</si>
  <si>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</si>
  <si>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</si>
  <si>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</si>
  <si>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</si>
  <si>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</si>
  <si>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</si>
  <si>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</si>
  <si>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</si>
  <si>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</si>
  <si>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</si>
  <si>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</si>
  <si>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</si>
  <si>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</si>
  <si>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</si>
  <si>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</si>
  <si>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</si>
  <si>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</si>
  <si>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</si>
  <si>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</si>
  <si>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</si>
  <si>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</si>
  <si>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</si>
  <si>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</si>
  <si>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</si>
  <si>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</si>
  <si>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</si>
  <si>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</si>
  <si>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</si>
  <si>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</si>
  <si>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</si>
  <si>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</si>
  <si>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</si>
  <si>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</si>
  <si>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</si>
  <si>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</si>
  <si>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</si>
  <si>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</si>
  <si>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</si>
  <si>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</si>
  <si>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</si>
  <si>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</si>
  <si>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</si>
  <si>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</si>
  <si>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</si>
  <si>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</si>
  <si>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</si>
  <si>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</si>
  <si>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</si>
  <si>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</si>
  <si>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</si>
  <si>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</si>
  <si>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</si>
  <si>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</si>
  <si>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</si>
  <si>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</si>
  <si>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</si>
  <si>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</si>
  <si>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</si>
  <si>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</si>
  <si>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</si>
  <si>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</si>
  <si>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</si>
  <si>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</si>
  <si>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</si>
  <si>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</si>
  <si>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</si>
  <si>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</si>
  <si>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</si>
  <si>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</si>
  <si>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</si>
  <si>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</si>
  <si>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</si>
  <si>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</si>
  <si>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</si>
  <si>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</si>
  <si>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</si>
  <si>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</si>
  <si>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</si>
  <si>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</si>
  <si>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</si>
  <si>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</si>
  <si>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</si>
  <si>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</si>
  <si>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</si>
  <si>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</si>
  <si>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</si>
  <si>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</si>
  <si>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</si>
  <si>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</si>
  <si>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</si>
  <si>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</si>
  <si>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</si>
  <si>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</si>
  <si>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</si>
  <si>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</si>
  <si>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</si>
  <si>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</si>
  <si>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</si>
  <si>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</si>
  <si>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</si>
  <si>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</si>
  <si>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</si>
  <si>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</si>
  <si>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</si>
  <si>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</si>
  <si>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</si>
  <si>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</si>
  <si>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</si>
  <si>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</si>
  <si>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</si>
  <si>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</si>
  <si>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</si>
  <si>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</si>
  <si>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</si>
  <si>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</si>
  <si>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</si>
  <si>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</si>
  <si>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</si>
  <si>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</si>
  <si>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</si>
  <si>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</si>
  <si>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</si>
  <si>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</si>
  <si>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</si>
  <si>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</si>
  <si>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</si>
  <si>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</si>
  <si>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</si>
  <si>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</si>
  <si>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</si>
  <si>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</si>
  <si>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</si>
  <si>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</si>
  <si>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</si>
  <si>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</si>
  <si>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</si>
  <si>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</si>
  <si>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</si>
  <si>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</si>
  <si>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</si>
  <si>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</si>
  <si>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</si>
  <si>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</si>
  <si>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</si>
  <si>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</si>
  <si>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</si>
  <si>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</si>
  <si>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</si>
  <si>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</si>
  <si>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</si>
  <si>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</si>
  <si>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</si>
  <si>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</si>
  <si>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</si>
  <si>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</si>
  <si>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</si>
  <si>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</si>
  <si>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</si>
  <si>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</si>
  <si>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</si>
  <si>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</si>
  <si>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</si>
  <si>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</si>
  <si>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</si>
  <si>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</si>
  <si>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</si>
  <si>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</si>
  <si>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</si>
  <si>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</si>
  <si>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</si>
  <si>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</si>
  <si>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</si>
  <si>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</si>
  <si>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</si>
  <si>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</si>
  <si>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</si>
  <si>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</si>
  <si>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</si>
  <si>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</si>
  <si>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</si>
  <si>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</si>
  <si>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</si>
  <si>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</si>
  <si>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</si>
  <si>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</si>
  <si>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</si>
  <si>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</si>
  <si>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</si>
  <si>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</si>
  <si>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</si>
  <si>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</si>
  <si>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</si>
  <si>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</si>
  <si>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</si>
  <si>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</si>
  <si>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</si>
  <si>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</si>
  <si>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</si>
  <si>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</si>
  <si>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</si>
  <si>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</si>
  <si>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</si>
  <si>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</si>
  <si>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</si>
  <si>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</si>
  <si>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</si>
  <si>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</si>
  <si>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</si>
  <si>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</si>
  <si>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</si>
  <si>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</si>
  <si>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</si>
  <si>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</si>
  <si>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</si>
  <si>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</si>
  <si>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</si>
  <si>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</si>
  <si>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</si>
  <si>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</si>
  <si>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</si>
  <si>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</si>
  <si>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</si>
  <si>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</si>
  <si>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</si>
  <si>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</si>
  <si>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</si>
  <si>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</si>
  <si>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</si>
  <si>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</si>
  <si>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</si>
  <si>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</si>
  <si>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</si>
  <si>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</si>
  <si>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</si>
  <si>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</si>
  <si>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</si>
  <si>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</si>
  <si>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</si>
  <si>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</si>
  <si>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</si>
  <si>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</si>
  <si>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</si>
  <si>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</si>
  <si>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</si>
  <si>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</si>
  <si>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</si>
  <si>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</si>
  <si>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</si>
  <si>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</si>
  <si>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</si>
  <si>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</si>
  <si>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</si>
  <si>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</si>
  <si>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</si>
  <si>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</si>
  <si>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</si>
  <si>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</si>
  <si>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</si>
  <si>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</si>
  <si>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</si>
  <si>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</si>
  <si>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</si>
  <si>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</si>
  <si>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</si>
  <si>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</si>
  <si>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</si>
  <si>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</si>
  <si>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</si>
  <si>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</si>
  <si>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</si>
  <si>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</si>
  <si>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</si>
  <si>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</si>
  <si>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</si>
  <si>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</si>
  <si>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</si>
  <si>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</si>
  <si>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</si>
  <si>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</si>
  <si>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</si>
  <si>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</si>
  <si>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</si>
  <si>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</si>
  <si>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</si>
  <si>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</si>
  <si>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</si>
  <si>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</si>
  <si>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</si>
  <si>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</si>
  <si>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</si>
  <si>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</si>
  <si>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</si>
  <si>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</si>
  <si>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</si>
  <si>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</si>
  <si>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</si>
  <si>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</si>
  <si>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</si>
  <si>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</si>
  <si>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</si>
  <si>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</si>
  <si>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</si>
  <si>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</si>
  <si>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</si>
  <si>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</si>
  <si>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</si>
  <si>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</si>
  <si>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</si>
  <si>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</si>
  <si>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</si>
  <si>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</si>
  <si>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</si>
  <si>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</si>
  <si>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</si>
  <si>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</si>
  <si>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</si>
  <si>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</si>
  <si>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</si>
  <si>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</si>
  <si>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</si>
  <si>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</si>
  <si>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</si>
  <si>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</si>
  <si>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</si>
  <si>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</si>
  <si>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</si>
  <si>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</si>
  <si>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</si>
  <si>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</si>
  <si>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</si>
  <si>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</si>
  <si>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</si>
  <si>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</si>
  <si>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</si>
  <si>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</si>
  <si>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</si>
  <si>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</si>
  <si>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</si>
  <si>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</si>
  <si>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</si>
  <si>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</si>
  <si>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</si>
  <si>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</si>
  <si>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</si>
  <si>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</si>
  <si>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</si>
  <si>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</si>
  <si>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</si>
  <si>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</si>
  <si>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</si>
  <si>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</si>
  <si>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</si>
  <si>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</si>
  <si>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</si>
  <si>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</si>
  <si>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</si>
  <si>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</si>
  <si>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</si>
  <si>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</si>
  <si>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</si>
  <si>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</si>
  <si>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</si>
  <si>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</si>
  <si>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</si>
  <si>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</si>
  <si>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</si>
  <si>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</si>
  <si>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</si>
  <si>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</si>
  <si>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</si>
  <si>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</si>
  <si>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</si>
  <si>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</si>
  <si>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</si>
  <si>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</si>
  <si>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</si>
  <si>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</si>
  <si>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</si>
  <si>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</si>
  <si>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</si>
  <si>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</si>
  <si>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</si>
  <si>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</si>
  <si>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</si>
  <si>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</si>
  <si>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</si>
  <si>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</si>
  <si>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</si>
  <si>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</si>
  <si>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</si>
  <si>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</si>
  <si>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</si>
  <si>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</si>
  <si>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</si>
  <si>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</si>
  <si>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</si>
  <si>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</si>
  <si>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</si>
  <si>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</si>
  <si>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</si>
  <si>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</si>
  <si>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</si>
  <si>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</si>
  <si>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</si>
  <si>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</si>
  <si>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</si>
  <si>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</si>
  <si>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</si>
  <si>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</si>
  <si>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</si>
  <si>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</si>
  <si>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</si>
  <si>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</si>
  <si>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</si>
  <si>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</si>
  <si>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</si>
  <si>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</si>
  <si>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</si>
  <si>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</si>
  <si>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</si>
  <si>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</si>
  <si>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</si>
  <si>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</si>
  <si>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</si>
  <si>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</si>
  <si>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</si>
  <si>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</si>
  <si>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</si>
  <si>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</si>
  <si>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</si>
  <si>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</si>
  <si>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</si>
  <si>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</si>
  <si>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</si>
  <si>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</si>
  <si>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</si>
  <si>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</si>
  <si>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</si>
  <si>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</si>
  <si>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</si>
  <si>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</si>
  <si>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</si>
  <si>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</si>
  <si>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</si>
  <si>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</si>
  <si>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</si>
  <si>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</si>
  <si>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</si>
  <si>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</si>
  <si>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</si>
  <si>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</si>
  <si>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</si>
  <si>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</si>
  <si>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</si>
  <si>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</si>
  <si>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</si>
  <si>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</si>
  <si>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</si>
  <si>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</si>
  <si>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</si>
  <si>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</si>
  <si>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</si>
  <si>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</si>
  <si>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</si>
  <si>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</si>
  <si>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</si>
  <si>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</si>
  <si>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</si>
  <si>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</si>
  <si>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</si>
  <si>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</si>
  <si>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</si>
  <si>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</si>
  <si>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</si>
  <si>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</si>
  <si>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</si>
  <si>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</si>
  <si>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</si>
  <si>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</si>
  <si>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</si>
  <si>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</si>
  <si>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</si>
  <si>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</si>
  <si>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</si>
  <si>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</si>
  <si>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</si>
  <si>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</si>
  <si>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</si>
  <si>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</si>
  <si>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</si>
  <si>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</si>
  <si>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</si>
  <si>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</si>
  <si>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</si>
  <si>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</si>
  <si>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</si>
  <si>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</si>
  <si>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</si>
  <si>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</si>
  <si>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</si>
  <si>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</si>
  <si>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</si>
  <si>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</si>
  <si>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</si>
  <si>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</si>
  <si>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</si>
  <si>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</si>
  <si>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</si>
  <si>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</si>
  <si>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</si>
  <si>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</si>
  <si>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</si>
  <si>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</si>
  <si>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</si>
  <si>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</si>
  <si>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</si>
  <si>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</si>
  <si>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</si>
  <si>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</si>
  <si>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</si>
  <si>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</si>
  <si>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</si>
  <si>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</si>
  <si>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</si>
  <si>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</si>
  <si>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</si>
  <si>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</si>
  <si>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</si>
  <si>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</si>
  <si>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</si>
  <si>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</si>
  <si>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</si>
  <si>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</si>
  <si>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</si>
  <si>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</si>
  <si>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</si>
  <si>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</si>
  <si>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</si>
  <si>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</si>
  <si>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</si>
  <si>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</si>
  <si>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</si>
  <si>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</si>
  <si>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</si>
  <si>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</si>
  <si>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</si>
  <si>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</si>
  <si>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</si>
  <si>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</si>
  <si>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</si>
  <si>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</si>
  <si>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</si>
  <si>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</si>
  <si>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</si>
  <si>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</si>
  <si>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</si>
  <si>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</si>
  <si>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</si>
  <si>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</si>
  <si>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</si>
  <si>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</si>
  <si>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</si>
  <si>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</si>
  <si>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</si>
  <si>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</si>
  <si>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</si>
  <si>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</si>
  <si>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</si>
  <si>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</si>
  <si>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</si>
  <si>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</si>
  <si>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</si>
  <si>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</si>
  <si>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</si>
  <si>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</si>
  <si>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</si>
  <si>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</si>
  <si>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</si>
  <si>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</si>
  <si>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</si>
  <si>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</si>
  <si>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</si>
  <si>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</si>
  <si>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</si>
  <si>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</si>
  <si>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</si>
  <si>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</si>
  <si>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</si>
  <si>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</si>
  <si>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</si>
  <si>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</si>
  <si>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</si>
  <si>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</si>
  <si>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</si>
  <si>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</si>
  <si>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</si>
  <si>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</si>
  <si>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</si>
  <si>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</si>
  <si>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</si>
  <si>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</si>
  <si>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</si>
  <si>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</si>
  <si>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</si>
  <si>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</si>
  <si>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</si>
  <si>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</si>
  <si>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</si>
  <si>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</si>
  <si>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</si>
  <si>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</si>
  <si>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</si>
  <si>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</si>
  <si>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</si>
  <si>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</si>
  <si>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</si>
  <si>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</si>
  <si>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</si>
  <si>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</si>
  <si>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</si>
  <si>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</si>
  <si>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</si>
  <si>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</si>
  <si>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</si>
  <si>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</si>
  <si>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</si>
  <si>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</si>
  <si>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</si>
  <si>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</si>
  <si>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</si>
  <si>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</si>
  <si>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</si>
  <si>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</si>
  <si>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</si>
  <si>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</si>
  <si>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</si>
  <si>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</si>
  <si>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</si>
  <si>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</si>
  <si>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</si>
  <si>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</si>
  <si>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</si>
  <si>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</si>
  <si>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</si>
  <si>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</si>
  <si>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</si>
  <si>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</si>
  <si>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</si>
  <si>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</si>
  <si>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</si>
  <si>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</si>
  <si>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</si>
  <si>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</si>
  <si>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</si>
  <si>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</si>
  <si>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</si>
  <si>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</si>
  <si>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</si>
  <si>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</si>
  <si>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</si>
  <si>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</si>
  <si>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</si>
  <si>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</si>
  <si>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</si>
  <si>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</si>
  <si>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</si>
  <si>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</si>
  <si>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</si>
  <si>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</si>
  <si>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</si>
  <si>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</si>
  <si>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</si>
  <si>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</si>
  <si>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</si>
  <si>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</si>
  <si>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</si>
  <si>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</si>
  <si>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</si>
  <si>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</si>
  <si>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</si>
  <si>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</si>
  <si>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</si>
  <si>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</si>
  <si>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</si>
  <si>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</si>
  <si>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</si>
  <si>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</si>
  <si>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</si>
  <si>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</si>
  <si>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</si>
  <si>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</si>
  <si>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</si>
  <si>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</si>
  <si>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</si>
  <si>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</si>
  <si>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</si>
  <si>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</si>
  <si>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</si>
  <si>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</si>
  <si>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</si>
  <si>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</si>
  <si>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</si>
  <si>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</si>
  <si>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</si>
  <si>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</si>
  <si>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</si>
  <si>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</si>
  <si>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</si>
  <si>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</si>
  <si>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</si>
  <si>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</si>
  <si>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</si>
  <si>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</si>
  <si>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</si>
  <si>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</si>
  <si>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</si>
  <si>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</si>
  <si>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</si>
  <si>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</si>
  <si>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</si>
  <si>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</si>
  <si>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</si>
  <si>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</si>
  <si>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</si>
  <si>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</si>
  <si>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</si>
  <si>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</si>
  <si>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</si>
  <si>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</si>
  <si>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</si>
  <si>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</si>
  <si>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</si>
  <si>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</si>
  <si>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</si>
  <si>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</si>
  <si>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</si>
  <si>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</si>
  <si>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</si>
  <si>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</si>
  <si>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</si>
  <si>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</si>
  <si>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</si>
  <si>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</si>
  <si>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</si>
  <si>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</si>
  <si>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</si>
  <si>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</si>
  <si>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</si>
  <si>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</si>
  <si>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</si>
  <si>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</si>
  <si>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</si>
  <si>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</si>
  <si>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</si>
  <si>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</si>
  <si>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</si>
  <si>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</si>
  <si>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</si>
  <si>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</si>
  <si>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</si>
  <si>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</si>
  <si>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</si>
  <si>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</si>
  <si>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</si>
  <si>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</si>
  <si>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</si>
  <si>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</si>
  <si>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</si>
  <si>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</si>
  <si>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</si>
  <si>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</si>
  <si>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</si>
  <si>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</si>
  <si>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</si>
  <si>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</si>
  <si>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</si>
  <si>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</si>
  <si>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</si>
  <si>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</si>
  <si>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</si>
  <si>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</si>
  <si>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</si>
  <si>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</si>
  <si>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</si>
  <si>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</si>
  <si>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</si>
  <si>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</si>
  <si>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</si>
  <si>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</si>
  <si>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</si>
  <si>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</si>
  <si>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</si>
  <si>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</si>
  <si>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</si>
  <si>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</si>
  <si>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</si>
  <si>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</si>
  <si>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</si>
  <si>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</si>
  <si>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</si>
  <si>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</si>
  <si>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</si>
  <si>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</si>
  <si>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</si>
  <si>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</si>
  <si>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</si>
  <si>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</si>
  <si>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</si>
  <si>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</si>
  <si>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</si>
  <si>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</si>
  <si>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</si>
  <si>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</si>
  <si>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</si>
  <si>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</si>
  <si>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</si>
  <si>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</si>
  <si>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</si>
  <si>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</si>
  <si>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</si>
  <si>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</si>
  <si>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</si>
  <si>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</si>
  <si>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</si>
  <si>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</si>
  <si>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</si>
  <si>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</si>
  <si>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</si>
  <si>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</si>
  <si>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</si>
  <si>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</si>
  <si>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</si>
  <si>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</si>
  <si>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</si>
  <si>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</si>
  <si>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</si>
  <si>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</si>
  <si>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</si>
  <si>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</si>
  <si>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</si>
  <si>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</si>
  <si>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</si>
  <si>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</si>
  <si>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</si>
  <si>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</si>
  <si>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</si>
  <si>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</si>
  <si>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</si>
  <si>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</si>
  <si>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</si>
  <si>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</si>
  <si>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</si>
  <si>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</si>
  <si>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</si>
  <si>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</si>
  <si>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</si>
  <si>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</si>
  <si>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</si>
  <si>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</si>
  <si>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</si>
  <si>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</si>
  <si>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</si>
  <si>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</si>
  <si>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</si>
  <si>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</si>
  <si>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</si>
  <si>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</si>
  <si>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</si>
  <si>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</si>
  <si>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</si>
  <si>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</si>
  <si>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</si>
  <si>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</si>
  <si>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</si>
  <si>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</si>
  <si>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</si>
  <si>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</si>
  <si>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</si>
  <si>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</si>
  <si>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</si>
  <si>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</si>
  <si>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</si>
  <si>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</si>
  <si>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</si>
  <si>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</si>
  <si>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</si>
  <si>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</si>
  <si>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</si>
  <si>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</si>
  <si>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</si>
  <si>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</si>
  <si>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</si>
  <si>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</si>
  <si>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</si>
  <si>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</si>
  <si>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</si>
  <si>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</si>
  <si>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</si>
  <si>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</si>
  <si>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</si>
  <si>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</si>
  <si>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</si>
  <si>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</si>
  <si>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</si>
  <si>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</si>
  <si>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</si>
  <si>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</si>
  <si>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</si>
  <si>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</si>
  <si>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</si>
  <si>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</si>
  <si>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</si>
  <si>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</si>
  <si>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</si>
  <si>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</si>
  <si>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</si>
  <si>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</si>
  <si>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</si>
  <si>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</si>
  <si>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</si>
  <si>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</si>
  <si>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</si>
  <si>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</si>
  <si>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</si>
  <si>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</si>
  <si>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</si>
  <si>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</si>
  <si>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</si>
  <si>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</si>
  <si>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</si>
  <si>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</si>
  <si>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</si>
  <si>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</si>
  <si>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</si>
  <si>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</si>
  <si>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</si>
  <si>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</si>
  <si>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</si>
  <si>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</si>
  <si>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</si>
  <si>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</si>
  <si>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</si>
  <si>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</si>
  <si>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</si>
  <si>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</si>
  <si>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</si>
  <si>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</si>
  <si>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</si>
  <si>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</si>
  <si>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</si>
  <si>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</si>
  <si>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</si>
  <si>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</si>
  <si>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</si>
  <si>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</si>
  <si>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</si>
  <si>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</si>
  <si>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</si>
  <si>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</si>
  <si>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</si>
  <si>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</si>
  <si>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</si>
  <si>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</si>
  <si>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</si>
  <si>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</si>
  <si>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</si>
  <si>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</si>
  <si>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</si>
  <si>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</si>
  <si>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</si>
  <si>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</si>
  <si>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</si>
  <si>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</si>
  <si>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</si>
  <si>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</si>
  <si>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</si>
  <si>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</si>
  <si>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</si>
  <si>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</si>
  <si>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</si>
  <si>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</si>
  <si>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</si>
  <si>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</si>
  <si>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</si>
  <si>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</si>
  <si>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</si>
  <si>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</si>
  <si>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</si>
  <si>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</si>
  <si>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</si>
  <si>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</si>
  <si>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</si>
  <si>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</si>
  <si>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</si>
  <si>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</si>
  <si>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</si>
  <si>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</si>
  <si>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</si>
  <si>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</si>
  <si>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</si>
  <si>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</si>
  <si>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</si>
  <si>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</si>
  <si>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</si>
  <si>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</si>
  <si>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</si>
  <si>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</si>
  <si>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</si>
  <si>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</si>
  <si>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</si>
  <si>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</si>
  <si>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</si>
  <si>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</si>
  <si>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</si>
  <si>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</si>
  <si>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</si>
  <si>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</si>
  <si>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</si>
  <si>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</si>
  <si>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</si>
  <si>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</si>
  <si>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</si>
  <si>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</si>
  <si>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</si>
  <si>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</si>
  <si>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</si>
  <si>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</si>
  <si>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</si>
  <si>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</si>
  <si>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</si>
  <si>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</si>
  <si>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</si>
  <si>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</si>
  <si>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</si>
  <si>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</si>
  <si>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</si>
  <si>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</si>
  <si>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</si>
  <si>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</si>
  <si>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</si>
  <si>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</si>
  <si>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</si>
  <si>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</si>
  <si>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</si>
  <si>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</si>
  <si>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</si>
  <si>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</si>
  <si>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</si>
  <si>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</si>
  <si>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</si>
  <si>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</si>
  <si>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</si>
  <si>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</si>
  <si>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</si>
  <si>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</si>
  <si>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</si>
  <si>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</si>
  <si>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</si>
  <si>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</si>
  <si>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</si>
  <si>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</si>
  <si>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</si>
  <si>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</si>
  <si>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</si>
  <si>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</si>
  <si>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</si>
  <si>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</si>
  <si>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</si>
  <si>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</si>
  <si>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</si>
  <si>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</si>
  <si>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</si>
  <si>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</si>
  <si>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</si>
  <si>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</si>
  <si>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</si>
  <si>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</si>
  <si>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</si>
  <si>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</si>
  <si>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</si>
  <si>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</si>
  <si>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</si>
  <si>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</si>
  <si>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</si>
  <si>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</si>
  <si>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</si>
  <si>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</si>
  <si>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</si>
  <si>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</si>
  <si>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</si>
  <si>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</si>
  <si>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</si>
  <si>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</si>
  <si>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</si>
  <si>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</si>
  <si>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</si>
  <si>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</si>
  <si>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</si>
  <si>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</si>
  <si>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</si>
  <si>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</si>
  <si>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</si>
  <si>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</si>
  <si>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</si>
  <si>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</si>
  <si>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</si>
  <si>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</si>
  <si>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</si>
  <si>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</si>
  <si>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</si>
  <si>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</si>
  <si>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</si>
  <si>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</si>
  <si>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</si>
  <si>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</si>
  <si>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</si>
  <si>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</si>
  <si>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</si>
  <si>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</si>
  <si>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</si>
  <si>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</si>
  <si>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</si>
  <si>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</si>
  <si>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</si>
  <si>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</si>
  <si>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</si>
  <si>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</si>
  <si>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</si>
  <si>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</si>
  <si>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</si>
  <si>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</si>
  <si>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</si>
  <si>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</si>
  <si>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</si>
  <si>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</si>
  <si>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</si>
  <si>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</si>
  <si>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</si>
  <si>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</si>
  <si>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</si>
  <si>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</si>
  <si>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</si>
  <si>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</si>
  <si>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</si>
  <si>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</si>
  <si>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</si>
  <si>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</si>
  <si>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</si>
  <si>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</si>
  <si>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</si>
  <si>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</si>
  <si>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</si>
  <si>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</si>
  <si>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</si>
  <si>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</si>
  <si>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</si>
  <si>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</si>
  <si>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</si>
  <si>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</si>
  <si>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</si>
  <si>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</si>
  <si>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</si>
  <si>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</si>
  <si>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</si>
  <si>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</si>
  <si>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</si>
  <si>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</si>
  <si>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</si>
  <si>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</si>
  <si>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</si>
  <si>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</si>
  <si>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</si>
  <si>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</si>
  <si>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</si>
  <si>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</si>
  <si>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</si>
  <si>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</si>
  <si>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</si>
  <si>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</si>
  <si>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</si>
  <si>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</si>
  <si>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</si>
  <si>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</si>
  <si>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</si>
  <si>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</si>
  <si>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</si>
  <si>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</si>
  <si>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</si>
  <si>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</si>
  <si>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</si>
  <si>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</si>
  <si>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</si>
  <si>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</si>
  <si>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</si>
  <si>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</si>
  <si>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</si>
  <si>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</si>
  <si>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</si>
  <si>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</si>
  <si>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</si>
  <si>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</si>
  <si>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</si>
  <si>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</si>
  <si>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</si>
  <si>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</si>
  <si>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</si>
  <si>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</si>
  <si>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</si>
  <si>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</si>
  <si>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</si>
  <si>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</si>
  <si>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</si>
  <si>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</si>
  <si>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</si>
  <si>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</si>
  <si>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</si>
  <si>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</si>
  <si>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</si>
  <si>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</si>
  <si>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</si>
  <si>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</si>
  <si>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</si>
  <si>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</si>
  <si>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</si>
  <si>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</si>
  <si>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</si>
  <si>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</si>
  <si>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</si>
  <si>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</si>
  <si>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</si>
  <si>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</si>
  <si>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</si>
  <si>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</si>
  <si>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</si>
  <si>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</si>
  <si>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</si>
  <si>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</si>
  <si>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</si>
  <si>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</si>
  <si>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</si>
  <si>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</si>
  <si>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</si>
  <si>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</si>
  <si>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</si>
  <si>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</si>
  <si>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</si>
  <si>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</si>
  <si>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</si>
  <si>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</si>
  <si>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</si>
  <si>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</si>
  <si>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</si>
  <si>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</si>
  <si>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</si>
  <si>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</si>
  <si>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</si>
  <si>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</si>
  <si>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</si>
  <si>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</si>
  <si>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</si>
  <si>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</si>
  <si>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</si>
  <si>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</si>
  <si>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</si>
  <si>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</si>
  <si>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</si>
  <si>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</si>
  <si>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</si>
  <si>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</si>
  <si>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</si>
  <si>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</si>
  <si>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</si>
  <si>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</si>
  <si>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</si>
  <si>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</si>
  <si>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</si>
  <si>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</si>
  <si>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</si>
  <si>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</si>
  <si>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</si>
  <si>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</si>
  <si>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</si>
  <si>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</si>
  <si>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</si>
  <si>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</si>
  <si>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</si>
  <si>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</si>
  <si>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</si>
  <si>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</si>
  <si>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</si>
  <si>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</si>
  <si>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</si>
  <si>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</si>
  <si>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</si>
  <si>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</si>
  <si>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</si>
  <si>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</si>
  <si>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</si>
  <si>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</si>
  <si>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</si>
  <si>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</si>
  <si>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</si>
  <si>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</si>
  <si>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</si>
  <si>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</si>
  <si>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</si>
  <si>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</si>
  <si>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</si>
  <si>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</si>
  <si>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</si>
  <si>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</si>
  <si>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</si>
  <si>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</si>
  <si>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</si>
  <si>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</si>
  <si>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</si>
  <si>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</si>
  <si>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</si>
  <si>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</si>
  <si>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</si>
  <si>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</si>
  <si>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</si>
  <si>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</si>
  <si>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</si>
  <si>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</si>
  <si>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</si>
  <si>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</si>
  <si>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</si>
  <si>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</si>
  <si>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</si>
  <si>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</si>
  <si>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</si>
  <si>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</si>
  <si>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</si>
  <si>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</si>
  <si>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</si>
  <si>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</si>
  <si>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</si>
  <si>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</si>
  <si>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</si>
  <si>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</si>
  <si>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</si>
  <si>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</si>
  <si>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</si>
  <si>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</si>
  <si>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</si>
  <si>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</si>
  <si>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</si>
  <si>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</si>
  <si>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</si>
  <si>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</si>
  <si>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</si>
  <si>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</si>
  <si>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</si>
  <si>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</si>
  <si>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</si>
  <si>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</si>
  <si>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</si>
  <si>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</si>
  <si>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</si>
  <si>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</si>
  <si>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</si>
  <si>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</si>
  <si>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</si>
  <si>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</si>
  <si>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</si>
  <si>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</si>
  <si>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</si>
  <si>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</si>
  <si>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</si>
  <si>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</si>
  <si>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</si>
  <si>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</si>
  <si>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</si>
  <si>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</si>
  <si>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</si>
  <si>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</si>
  <si>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</si>
  <si>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</si>
  <si>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</si>
  <si>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</si>
  <si>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</si>
  <si>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</si>
  <si>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</si>
  <si>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</si>
  <si>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</si>
  <si>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</si>
  <si>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</si>
  <si>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</si>
  <si>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</si>
  <si>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</si>
  <si>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</si>
  <si>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</si>
  <si>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</si>
  <si>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</si>
  <si>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</si>
  <si>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</si>
  <si>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</si>
  <si>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</si>
  <si>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</si>
  <si>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</si>
  <si>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</si>
  <si>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</si>
  <si>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</si>
  <si>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</si>
  <si>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</si>
  <si>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</si>
  <si>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</si>
  <si>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</si>
  <si>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</si>
  <si>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</si>
  <si>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</si>
  <si>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</si>
  <si>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</si>
  <si>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</si>
  <si>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</si>
  <si>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</si>
  <si>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</si>
  <si>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</si>
  <si>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</si>
  <si>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</si>
  <si>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</si>
  <si>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</si>
  <si>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</si>
  <si>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</si>
  <si>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</si>
  <si>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</si>
  <si>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</si>
  <si>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</si>
  <si>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</si>
  <si>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</si>
  <si>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</si>
  <si>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</si>
  <si>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</si>
  <si>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</si>
  <si>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</si>
  <si>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</si>
  <si>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</si>
  <si>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</si>
  <si>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</si>
  <si>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</si>
  <si>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</si>
  <si>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</si>
  <si>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</si>
  <si>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</si>
  <si>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</si>
  <si>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</si>
  <si>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</si>
  <si>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</si>
  <si>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</si>
  <si>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</si>
  <si>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</si>
  <si>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</si>
  <si>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</si>
  <si>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</si>
  <si>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</si>
  <si>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</si>
  <si>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</si>
  <si>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</si>
  <si>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</si>
  <si>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</si>
  <si>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</si>
  <si>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</si>
  <si>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</si>
  <si>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</si>
  <si>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</si>
  <si>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</si>
  <si>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</si>
  <si>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</si>
  <si>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</si>
  <si>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</si>
  <si>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</si>
  <si>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</si>
  <si>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</si>
  <si>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</si>
  <si>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</si>
  <si>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</si>
  <si>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</si>
  <si>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</si>
  <si>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</si>
  <si>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</si>
  <si>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</si>
  <si>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</si>
  <si>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</si>
  <si>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</si>
  <si>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</si>
  <si>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</si>
  <si>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</si>
  <si>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</si>
  <si>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</si>
  <si>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</si>
  <si>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</si>
  <si>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</si>
  <si>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</si>
  <si>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</si>
  <si>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</si>
  <si>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</si>
  <si>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</si>
  <si>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</si>
  <si>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</si>
  <si>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</si>
  <si>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</si>
  <si>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</si>
  <si>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</si>
  <si>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</si>
  <si>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</si>
  <si>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</si>
  <si>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</si>
  <si>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</si>
  <si>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</si>
  <si>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</si>
  <si>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</si>
  <si>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</si>
  <si>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</si>
  <si>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</si>
  <si>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</si>
  <si>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</si>
  <si>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</si>
  <si>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</si>
  <si>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</si>
  <si>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</si>
  <si>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</si>
  <si>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</si>
  <si>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</si>
  <si>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</si>
  <si>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</si>
  <si>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</si>
  <si>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</si>
  <si>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</si>
  <si>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</si>
  <si>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</si>
  <si>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</si>
  <si>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</si>
  <si>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</si>
  <si>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</si>
  <si>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</si>
  <si>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</si>
  <si>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</si>
  <si>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</si>
  <si>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</si>
  <si>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</si>
  <si>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</si>
  <si>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</si>
  <si>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</si>
  <si>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</si>
  <si>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</si>
  <si>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</si>
  <si>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</si>
  <si>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</si>
  <si>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</si>
  <si>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</si>
  <si>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</si>
  <si>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</si>
  <si>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</si>
  <si>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</si>
  <si>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</si>
  <si>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</si>
  <si>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</si>
  <si>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</si>
  <si>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</si>
  <si>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</si>
  <si>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</si>
  <si>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</si>
  <si>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</si>
  <si>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</si>
  <si>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</si>
  <si>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</si>
  <si>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</si>
  <si>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</si>
  <si>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</si>
  <si>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</si>
  <si>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</si>
  <si>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</si>
  <si>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</si>
  <si>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</si>
  <si>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</si>
  <si>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</si>
  <si>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</si>
  <si>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</si>
  <si>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</si>
  <si>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</si>
  <si>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</si>
  <si>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</si>
  <si>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</si>
  <si>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</si>
  <si>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</si>
  <si>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</si>
  <si>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</si>
  <si>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</si>
  <si>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</si>
  <si>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</si>
  <si>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</si>
  <si>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</si>
  <si>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</si>
  <si>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</si>
  <si>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</si>
  <si>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</si>
  <si>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</si>
  <si>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</si>
  <si>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</si>
  <si>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</si>
  <si>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</si>
  <si>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</si>
  <si>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</si>
  <si>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</si>
  <si>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</si>
  <si>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</si>
  <si>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</si>
  <si>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</si>
  <si>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</si>
  <si>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</si>
  <si>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</si>
  <si>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</si>
  <si>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</si>
  <si>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</si>
  <si>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</si>
  <si>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</si>
  <si>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</si>
  <si>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</si>
  <si>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</si>
  <si>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</si>
  <si>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</si>
  <si>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</si>
  <si>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</si>
  <si>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</si>
  <si>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</si>
  <si>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</si>
  <si>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</si>
  <si>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</si>
  <si>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</si>
  <si>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</si>
  <si>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</si>
  <si>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</si>
  <si>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</si>
  <si>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</si>
  <si>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</si>
  <si>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</si>
  <si>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</si>
  <si>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</si>
  <si>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</si>
  <si>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</si>
  <si>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</si>
  <si>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</si>
  <si>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</si>
  <si>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</si>
  <si>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</si>
  <si>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</si>
  <si>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</si>
  <si>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</si>
  <si>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</si>
  <si>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</si>
  <si>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</si>
  <si>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</si>
  <si>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</si>
  <si>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</si>
  <si>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</si>
  <si>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</si>
  <si>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</si>
  <si>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</si>
  <si>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</si>
  <si>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</si>
  <si>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</si>
  <si>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</si>
  <si>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</si>
  <si>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</si>
  <si>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</si>
  <si>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</si>
  <si>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</si>
  <si>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</si>
  <si>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</si>
  <si>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</si>
  <si>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</si>
  <si>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</si>
  <si>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</si>
  <si>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</si>
  <si>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</si>
  <si>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</si>
  <si>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</si>
  <si>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</si>
  <si>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</si>
  <si>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</si>
  <si>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</si>
  <si>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</si>
  <si>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</si>
  <si>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</si>
  <si>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</si>
  <si>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</si>
  <si>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</si>
  <si>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</si>
  <si>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</si>
  <si>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</si>
  <si>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</si>
  <si>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</si>
  <si>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</si>
  <si>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</si>
  <si>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</si>
  <si>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</si>
  <si>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</si>
  <si>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</si>
  <si>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</si>
  <si>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</si>
  <si>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</si>
  <si>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</si>
  <si>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</si>
  <si>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</si>
  <si>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</si>
  <si>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</si>
  <si>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</si>
  <si>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</si>
  <si>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</si>
  <si>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</si>
  <si>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</si>
  <si>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</si>
  <si>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</si>
  <si>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</si>
  <si>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</si>
  <si>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</si>
  <si>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</si>
  <si>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</si>
  <si>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</si>
  <si>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</si>
  <si>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</si>
  <si>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</si>
  <si>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</si>
  <si>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</si>
  <si>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</si>
  <si>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</si>
  <si>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</si>
  <si>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</si>
  <si>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</si>
  <si>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</si>
  <si>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</si>
  <si>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</si>
  <si>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</si>
  <si>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</si>
  <si>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</si>
  <si>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</si>
  <si>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</si>
  <si>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</si>
  <si>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</si>
  <si>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</si>
  <si>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</si>
  <si>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</si>
  <si>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</si>
  <si>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</si>
  <si>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</si>
  <si>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</si>
  <si>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</si>
  <si>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</si>
  <si>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</si>
  <si>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</si>
  <si>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</si>
  <si>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</si>
  <si>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</si>
  <si>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</si>
  <si>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</si>
  <si>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</si>
  <si>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</si>
  <si>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</si>
  <si>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</si>
  <si>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</si>
  <si>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</si>
  <si>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</si>
  <si>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</si>
  <si>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</si>
  <si>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</si>
  <si>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</si>
  <si>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</si>
  <si>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</si>
  <si>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</si>
  <si>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</si>
  <si>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</si>
  <si>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</si>
  <si>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</si>
  <si>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</si>
  <si>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</si>
  <si>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</si>
  <si>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</si>
  <si>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</si>
  <si>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</si>
  <si>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</si>
  <si>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</si>
  <si>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</si>
  <si>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</si>
  <si>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</si>
  <si>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</si>
  <si>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</si>
  <si>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</si>
  <si>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</si>
  <si>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</si>
  <si>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</si>
  <si>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</si>
  <si>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</si>
  <si>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</si>
  <si>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</si>
  <si>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</si>
  <si>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</si>
  <si>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</si>
  <si>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</si>
  <si>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</si>
  <si>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</si>
  <si>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</si>
  <si>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</si>
  <si>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</si>
  <si>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</si>
  <si>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</si>
  <si>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</si>
  <si>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</si>
  <si>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</si>
  <si>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</si>
  <si>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</si>
  <si>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</si>
  <si>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</si>
  <si>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</si>
  <si>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</si>
  <si>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</si>
  <si>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</si>
  <si>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</si>
  <si>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</si>
  <si>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</si>
  <si>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</si>
  <si>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</si>
  <si>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</si>
  <si>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</si>
  <si>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</si>
  <si>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</si>
  <si>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</si>
  <si>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</si>
  <si>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</si>
  <si>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</si>
  <si>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</si>
  <si>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</si>
  <si>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</si>
  <si>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</si>
  <si>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</si>
  <si>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</si>
  <si>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</si>
  <si>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</si>
  <si>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</si>
  <si>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</si>
  <si>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</si>
  <si>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</si>
  <si>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</si>
  <si>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</si>
  <si>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</si>
  <si>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</si>
  <si>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</si>
  <si>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</si>
  <si>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</si>
  <si>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</si>
  <si>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</si>
  <si>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</si>
  <si>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</si>
  <si>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</si>
  <si>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</si>
  <si>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</si>
  <si>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</si>
  <si>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</si>
  <si>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</si>
  <si>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</si>
  <si>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</si>
  <si>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</si>
  <si>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</si>
  <si>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</si>
  <si>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</si>
  <si>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</si>
  <si>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</si>
  <si>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</si>
  <si>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</si>
  <si>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</si>
  <si>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</si>
  <si>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</si>
  <si>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</si>
  <si>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</si>
  <si>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</si>
  <si>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</si>
  <si>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</si>
  <si>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</si>
  <si>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</si>
  <si>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</si>
  <si>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</si>
  <si>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</si>
  <si>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</si>
  <si>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</si>
  <si>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</si>
  <si>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</si>
  <si>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</si>
  <si>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</si>
  <si>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</si>
  <si>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</si>
  <si>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</si>
  <si>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</si>
  <si>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</si>
  <si>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</si>
  <si>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</si>
  <si>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</si>
  <si>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</si>
  <si>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</si>
  <si>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</si>
  <si>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</si>
  <si>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</si>
  <si>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</si>
  <si>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</si>
  <si>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</si>
  <si>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</si>
  <si>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</si>
  <si>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</si>
  <si>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</si>
  <si>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</si>
  <si>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</si>
  <si>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</si>
  <si>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</si>
  <si>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</si>
  <si>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</si>
  <si>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</si>
  <si>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</si>
  <si>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</si>
  <si>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</si>
  <si>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</si>
  <si>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</si>
  <si>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</si>
  <si>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</si>
  <si>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</si>
  <si>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</si>
  <si>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</si>
  <si>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</si>
  <si>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</si>
  <si>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</si>
  <si>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</si>
  <si>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</si>
  <si>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</si>
  <si>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</si>
  <si>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</si>
  <si>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</si>
  <si>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</si>
  <si>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</si>
  <si>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</si>
  <si>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</si>
  <si>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</si>
  <si>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</si>
  <si>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</si>
  <si>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</si>
  <si>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</si>
  <si>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</si>
  <si>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</si>
  <si>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</si>
  <si>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</si>
  <si>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</si>
  <si>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</si>
  <si>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</si>
  <si>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</si>
  <si>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</si>
  <si>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</si>
  <si>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</si>
  <si>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</si>
  <si>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</si>
  <si>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</si>
  <si>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</si>
  <si>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</si>
  <si>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</si>
  <si>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</si>
  <si>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</si>
  <si>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</si>
  <si>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</si>
  <si>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</si>
  <si>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</si>
  <si>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</si>
  <si>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</si>
  <si>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</si>
  <si>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</si>
  <si>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</si>
  <si>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</si>
  <si>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</si>
  <si>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</si>
  <si>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</si>
  <si>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</si>
  <si>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</si>
  <si>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</si>
  <si>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</si>
  <si>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</si>
  <si>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</si>
  <si>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</si>
  <si>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</si>
  <si>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</si>
  <si>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</si>
  <si>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</si>
  <si>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</si>
  <si>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</si>
  <si>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</si>
  <si>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</si>
  <si>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</si>
  <si>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</si>
  <si>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</si>
  <si>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</si>
  <si>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</si>
  <si>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</si>
  <si>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</si>
  <si>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</si>
  <si>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</si>
  <si>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</si>
  <si>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</si>
  <si>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</si>
  <si>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</si>
  <si>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</si>
  <si>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</si>
  <si>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</si>
  <si>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</si>
  <si>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</si>
  <si>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</si>
  <si>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</si>
  <si>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</si>
  <si>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</si>
  <si>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</si>
  <si>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</si>
  <si>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</si>
  <si>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</si>
  <si>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</si>
  <si>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</si>
  <si>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</si>
  <si>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</si>
  <si>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</si>
  <si>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</si>
  <si>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</si>
  <si>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</si>
  <si>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</si>
  <si>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</si>
  <si>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</si>
  <si>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</si>
  <si>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</si>
  <si>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</si>
  <si>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</si>
  <si>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</si>
  <si>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</si>
  <si>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</si>
  <si>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</si>
  <si>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</si>
  <si>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</si>
  <si>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</si>
  <si>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</si>
  <si>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</si>
  <si>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</si>
  <si>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</si>
  <si>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</si>
  <si>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</si>
  <si>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</si>
  <si>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</si>
  <si>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</si>
  <si>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</si>
  <si>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</si>
  <si>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</si>
  <si>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</si>
  <si>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</si>
  <si>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</si>
  <si>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</si>
  <si>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</si>
  <si>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</si>
  <si>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</si>
  <si>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</si>
  <si>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</si>
  <si>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</si>
  <si>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</si>
  <si>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</si>
  <si>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</si>
  <si>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</si>
  <si>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</si>
  <si>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</si>
  <si>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</si>
  <si>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</si>
  <si>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</si>
  <si>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</si>
  <si>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</si>
  <si>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</si>
  <si>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</si>
  <si>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</si>
  <si>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</si>
  <si>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</si>
  <si>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</si>
  <si>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</si>
  <si>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</si>
  <si>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</si>
  <si>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</si>
  <si>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</si>
  <si>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</si>
  <si>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</si>
  <si>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</si>
  <si>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</si>
  <si>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</si>
  <si>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</si>
  <si>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</si>
  <si>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</si>
  <si>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</si>
  <si>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</si>
  <si>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</si>
  <si>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</si>
  <si>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</si>
  <si>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</si>
  <si>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</si>
  <si>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</si>
  <si>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</si>
  <si>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</si>
  <si>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</si>
  <si>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</si>
  <si>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</si>
  <si>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</si>
  <si>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</si>
  <si>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</si>
  <si>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</si>
  <si>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</si>
  <si>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</si>
  <si>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</si>
  <si>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</si>
  <si>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</si>
  <si>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</si>
  <si>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</si>
  <si>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</si>
  <si>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</si>
  <si>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</si>
  <si>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</si>
  <si>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</si>
  <si>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</si>
  <si>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</si>
  <si>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</si>
  <si>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</si>
  <si>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</si>
  <si>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</si>
  <si>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</si>
  <si>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</si>
  <si>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</si>
  <si>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</si>
  <si>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</si>
  <si>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</si>
  <si>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</si>
  <si>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</si>
  <si>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</si>
  <si>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</si>
  <si>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</si>
  <si>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</si>
  <si>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</si>
  <si>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</si>
  <si>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</si>
  <si>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</si>
  <si>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</si>
  <si>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</si>
  <si>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</si>
  <si>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</si>
  <si>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</si>
  <si>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</si>
  <si>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</si>
  <si>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</si>
  <si>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</si>
  <si>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</si>
  <si>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</si>
  <si>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</si>
  <si>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</si>
  <si>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</si>
  <si>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</si>
  <si>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</si>
  <si>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</si>
  <si>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</si>
  <si>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</si>
  <si>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</si>
  <si>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</si>
  <si>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</si>
  <si>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</si>
  <si>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</si>
  <si>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</si>
  <si>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</si>
  <si>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</si>
  <si>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</si>
  <si>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</si>
  <si>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</si>
  <si>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</si>
  <si>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</si>
  <si>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</si>
  <si>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</si>
  <si>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</si>
  <si>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</si>
  <si>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</si>
  <si>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</si>
  <si>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</si>
  <si>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</si>
  <si>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</si>
  <si>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</si>
  <si>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</si>
  <si>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</si>
  <si>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</si>
  <si>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</si>
  <si>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</si>
  <si>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</si>
  <si>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</si>
  <si>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</si>
  <si>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</si>
  <si>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</si>
  <si>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</si>
  <si>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</si>
  <si>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</si>
  <si>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</si>
  <si>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</si>
  <si>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</si>
  <si>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</si>
  <si>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</si>
  <si>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</si>
  <si>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</si>
  <si>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</si>
  <si>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</si>
  <si>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</si>
  <si>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</si>
  <si>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</si>
  <si>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</si>
  <si>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</si>
  <si>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</si>
  <si>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</si>
  <si>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</si>
  <si>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</si>
  <si>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</si>
  <si>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</si>
  <si>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</si>
  <si>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</si>
  <si>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</si>
  <si>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</si>
  <si>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</si>
  <si>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</si>
  <si>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</si>
  <si>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</si>
  <si>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</si>
  <si>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</si>
  <si>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</si>
  <si>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</si>
  <si>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</si>
  <si>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</si>
  <si>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</si>
  <si>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</si>
  <si>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</si>
  <si>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</si>
  <si>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</si>
  <si>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</si>
  <si>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</si>
  <si>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</si>
  <si>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</si>
  <si>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</si>
  <si>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</si>
  <si>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</si>
  <si>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</si>
  <si>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</si>
  <si>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</si>
  <si>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</si>
  <si>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</si>
  <si>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</si>
  <si>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</si>
  <si>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</si>
  <si>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</si>
  <si>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</si>
  <si>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</si>
  <si>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</si>
  <si>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</si>
  <si>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</si>
  <si>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</si>
  <si>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</si>
  <si>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</si>
  <si>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</si>
  <si>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</si>
  <si>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</si>
  <si>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</si>
  <si>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</si>
  <si>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</si>
  <si>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</si>
  <si>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</si>
  <si>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</si>
  <si>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</si>
  <si>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</si>
  <si>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</si>
  <si>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</si>
  <si>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</si>
  <si>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</si>
  <si>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</si>
  <si>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</si>
  <si>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</si>
  <si>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</si>
  <si>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</si>
  <si>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</si>
  <si>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</si>
  <si>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</si>
  <si>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</si>
  <si>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</si>
  <si>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</si>
  <si>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</si>
  <si>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</si>
  <si>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</si>
  <si>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</si>
  <si>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</si>
  <si>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</si>
  <si>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</si>
  <si>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</si>
  <si>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</si>
  <si>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</si>
  <si>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</si>
  <si>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</si>
  <si>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</si>
  <si>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</si>
  <si>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</si>
  <si>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</si>
  <si>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</si>
  <si>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</si>
  <si>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</si>
  <si>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</si>
  <si>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</si>
  <si>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</si>
  <si>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</si>
  <si>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</si>
  <si>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</si>
  <si>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</si>
  <si>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</si>
  <si>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</si>
  <si>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</si>
  <si>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</si>
  <si>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</si>
  <si>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</si>
  <si>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</si>
  <si>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</si>
  <si>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</si>
  <si>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</si>
  <si>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</si>
  <si>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</si>
  <si>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</si>
  <si>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</si>
  <si>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</si>
  <si>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</si>
  <si>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</si>
  <si>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</si>
  <si>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</si>
  <si>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</si>
  <si>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</si>
  <si>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</si>
  <si>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</si>
  <si>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</si>
  <si>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</si>
  <si>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</si>
  <si>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</si>
  <si>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</si>
  <si>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</si>
  <si>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</si>
  <si>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</si>
  <si>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</si>
  <si>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</si>
  <si>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</si>
  <si>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</si>
  <si>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</si>
  <si>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</si>
  <si>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</si>
  <si>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</si>
  <si>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</si>
  <si>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</si>
  <si>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</si>
  <si>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</si>
  <si>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</si>
  <si>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</si>
  <si>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</si>
  <si>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</si>
  <si>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</si>
  <si>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</si>
  <si>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</si>
  <si>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</si>
  <si>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</si>
  <si>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</si>
  <si>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</si>
  <si>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</si>
  <si>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</si>
  <si>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</si>
  <si>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</si>
  <si>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</si>
  <si>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</si>
  <si>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</si>
  <si>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</si>
  <si>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</si>
  <si>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</si>
  <si>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</si>
  <si>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</si>
  <si>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</si>
  <si>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</si>
  <si>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</si>
  <si>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</si>
  <si>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</si>
  <si>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</si>
  <si>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</si>
  <si>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</si>
  <si>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</si>
  <si>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</si>
  <si>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</si>
  <si>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</si>
  <si>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</si>
  <si>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</si>
  <si>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</si>
  <si>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</si>
  <si>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</si>
  <si>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</si>
  <si>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</si>
  <si>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</si>
  <si>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</si>
  <si>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</si>
  <si>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</si>
  <si>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</si>
  <si>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</si>
  <si>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</si>
  <si>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</si>
  <si>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</si>
  <si>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</si>
  <si>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</si>
  <si>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</si>
  <si>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</si>
  <si>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</si>
  <si>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</si>
  <si>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</si>
  <si>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</si>
  <si>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</si>
  <si>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</si>
  <si>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</si>
  <si>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</si>
  <si>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</si>
  <si>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</si>
  <si>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</si>
  <si>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</si>
  <si>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</si>
  <si>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</si>
  <si>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</si>
  <si>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</si>
  <si>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</si>
  <si>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</si>
  <si>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</si>
  <si>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</si>
  <si>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</si>
  <si>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</si>
  <si>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</si>
  <si>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</si>
  <si>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</si>
  <si>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</si>
  <si>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</si>
  <si>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</si>
  <si>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</si>
  <si>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</si>
  <si>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</si>
  <si>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</si>
  <si>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</si>
  <si>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</si>
  <si>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</si>
  <si>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</si>
  <si>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</si>
  <si>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</si>
  <si>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</si>
  <si>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</si>
  <si>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</si>
  <si>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</si>
  <si>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</si>
  <si>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</si>
  <si>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</si>
  <si>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</si>
  <si>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</si>
  <si>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</si>
  <si>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</si>
  <si>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</si>
  <si>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</si>
  <si>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</si>
  <si>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</si>
  <si>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</si>
  <si>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</si>
  <si>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</si>
  <si>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</si>
  <si>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</si>
  <si>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</si>
  <si>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</si>
  <si>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</si>
  <si>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</si>
  <si>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</si>
  <si>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</si>
  <si>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</si>
  <si>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</si>
  <si>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</si>
  <si>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</si>
  <si>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</si>
  <si>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</si>
  <si>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</si>
  <si>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</si>
  <si>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</si>
  <si>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</si>
  <si>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</si>
  <si>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</si>
  <si>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</si>
  <si>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</si>
  <si>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</si>
  <si>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</si>
  <si>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</si>
  <si>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</si>
  <si>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</si>
  <si>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</si>
  <si>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</si>
  <si>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</si>
  <si>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</si>
  <si>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</si>
  <si>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</si>
  <si>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</si>
  <si>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</si>
  <si>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</si>
  <si>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</si>
  <si>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</si>
  <si>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</si>
  <si>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</si>
  <si>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</si>
  <si>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</si>
  <si>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</si>
  <si>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</si>
  <si>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</si>
  <si>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</si>
  <si>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</si>
  <si>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</si>
  <si>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</si>
  <si>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</si>
  <si>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</si>
  <si>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</si>
  <si>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</si>
  <si>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</si>
  <si>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</si>
  <si>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</si>
  <si>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</si>
  <si>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</si>
  <si>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</si>
  <si>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</si>
  <si>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</si>
  <si>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</si>
  <si>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</si>
  <si>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</si>
  <si>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</si>
  <si>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</si>
  <si>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</si>
  <si>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</si>
  <si>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</si>
  <si>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</si>
  <si>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</si>
  <si>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</si>
  <si>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</si>
  <si>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</si>
  <si>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</si>
  <si>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</si>
  <si>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</si>
  <si>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</si>
  <si>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</si>
  <si>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</si>
  <si>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</si>
  <si>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</si>
  <si>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</si>
  <si>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</si>
  <si>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</si>
  <si>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</si>
  <si>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</si>
  <si>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</si>
  <si>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</si>
  <si>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</si>
  <si>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</si>
  <si>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</si>
  <si>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</si>
  <si>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</si>
  <si>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</si>
  <si>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</si>
  <si>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</si>
  <si>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</si>
  <si>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</si>
  <si>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</si>
  <si>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</si>
  <si>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</si>
  <si>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</si>
  <si>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</si>
  <si>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</si>
  <si>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</si>
  <si>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</si>
  <si>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</si>
  <si>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</si>
  <si>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</si>
  <si>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</si>
  <si>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</si>
  <si>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</si>
  <si>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</si>
  <si>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</si>
  <si>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</si>
  <si>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</si>
  <si>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</si>
  <si>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</si>
  <si>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</si>
  <si>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</si>
  <si>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</si>
  <si>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</si>
  <si>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</si>
  <si>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</si>
  <si>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</si>
  <si>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</si>
  <si>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</si>
  <si>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</si>
  <si>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</si>
  <si>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</si>
  <si>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</si>
  <si>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</si>
  <si>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</si>
  <si>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</si>
  <si>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</si>
  <si>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</si>
  <si>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</si>
  <si>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</si>
  <si>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</si>
  <si>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</si>
  <si>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</si>
  <si>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</si>
  <si>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</si>
  <si>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</si>
  <si>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</si>
  <si>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</si>
  <si>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</si>
  <si>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</si>
  <si>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</si>
  <si>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</si>
  <si>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</si>
  <si>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</si>
  <si>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</si>
  <si>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</si>
  <si>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</si>
  <si>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</si>
  <si>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</si>
  <si>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</si>
  <si>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</si>
  <si>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</si>
  <si>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</si>
  <si>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</si>
  <si>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</si>
  <si>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</si>
  <si>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</si>
  <si>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</si>
  <si>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</si>
  <si>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</si>
  <si>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</si>
  <si>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</si>
  <si>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</si>
  <si>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</si>
  <si>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</si>
  <si>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</si>
  <si>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</si>
  <si>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</si>
  <si>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</si>
  <si>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</si>
  <si>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</si>
  <si>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</si>
  <si>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</si>
  <si>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</si>
  <si>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</si>
  <si>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</si>
  <si>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</si>
  <si>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</si>
  <si>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</si>
  <si>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</si>
  <si>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</si>
  <si>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</si>
  <si>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</si>
  <si>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</si>
  <si>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</si>
  <si>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</si>
  <si>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</si>
  <si>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</si>
  <si>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</si>
  <si>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</si>
  <si>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</si>
  <si>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</si>
  <si>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</si>
  <si>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</si>
  <si>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</si>
  <si>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</si>
  <si>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</si>
  <si>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</si>
  <si>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</si>
  <si>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</si>
  <si>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</si>
  <si>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</si>
  <si>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</si>
  <si>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</si>
  <si>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</si>
  <si>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</si>
  <si>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</si>
  <si>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</si>
  <si>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</si>
  <si>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</si>
  <si>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</si>
  <si>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</si>
  <si>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</si>
  <si>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</si>
  <si>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</si>
  <si>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</si>
  <si>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</si>
  <si>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</si>
  <si>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</si>
  <si>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</si>
  <si>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</si>
  <si>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</si>
  <si>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</si>
  <si>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</si>
  <si>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</si>
  <si>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</si>
  <si>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</si>
  <si>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</si>
  <si>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</si>
  <si>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</si>
  <si>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</si>
  <si>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</si>
  <si>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</si>
  <si>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</si>
  <si>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</si>
  <si>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</si>
  <si>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</si>
  <si>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</si>
  <si>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</si>
  <si>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</si>
  <si>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</si>
  <si>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</si>
  <si>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</si>
  <si>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</si>
  <si>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</si>
  <si>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</si>
  <si>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</si>
  <si>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</si>
  <si>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</si>
  <si>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</si>
  <si>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</si>
  <si>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</si>
  <si>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</si>
  <si>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</si>
  <si>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</si>
  <si>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</si>
  <si>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</si>
  <si>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</si>
  <si>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</si>
  <si>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</si>
  <si>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</si>
  <si>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</si>
  <si>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</si>
  <si>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</si>
  <si>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</si>
  <si>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</si>
  <si>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</si>
  <si>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</si>
  <si>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</si>
  <si>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</si>
  <si>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</si>
  <si>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</si>
  <si>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</si>
  <si>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</si>
  <si>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</si>
  <si>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</si>
  <si>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</si>
  <si>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</si>
  <si>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</si>
  <si>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</si>
  <si>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</si>
  <si>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</si>
  <si>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</si>
  <si>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</si>
  <si>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</si>
  <si>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</si>
  <si>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</si>
  <si>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</si>
  <si>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</si>
  <si>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</si>
  <si>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</si>
  <si>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</si>
  <si>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</si>
  <si>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</si>
  <si>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</si>
  <si>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</si>
  <si>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</si>
  <si>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</si>
  <si>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</si>
  <si>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</si>
  <si>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</si>
  <si>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</si>
  <si>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</si>
  <si>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</si>
  <si>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</si>
  <si>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</si>
  <si>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</si>
  <si>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</si>
  <si>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</si>
  <si>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</si>
  <si>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</si>
  <si>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</si>
  <si>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</si>
  <si>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</si>
  <si>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</si>
  <si>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</si>
  <si>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</si>
  <si>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</si>
  <si>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</si>
  <si>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</si>
  <si>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</si>
  <si>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</si>
  <si>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</si>
  <si>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</si>
  <si>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</si>
  <si>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</si>
  <si>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</si>
  <si>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</si>
  <si>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</si>
  <si>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</si>
  <si>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</si>
  <si>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</si>
  <si>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</si>
  <si>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</si>
  <si>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</si>
  <si>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</si>
  <si>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</si>
  <si>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</si>
  <si>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</si>
  <si>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</si>
  <si>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</si>
  <si>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</si>
  <si>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</si>
  <si>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</si>
  <si>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</si>
  <si>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</si>
  <si>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</si>
  <si>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</si>
  <si>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</si>
  <si>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</si>
  <si>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</si>
  <si>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</si>
  <si>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</si>
  <si>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</si>
  <si>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</si>
  <si>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</si>
  <si>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</si>
  <si>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</si>
  <si>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</si>
  <si>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</si>
  <si>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</si>
  <si>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</si>
  <si>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</si>
  <si>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</si>
  <si>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</si>
  <si>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</si>
  <si>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</si>
  <si>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</si>
  <si>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</si>
  <si>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</si>
  <si>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</si>
  <si>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</si>
  <si>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</si>
  <si>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</si>
  <si>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</si>
  <si>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</si>
  <si>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</si>
  <si>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</si>
  <si>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</si>
  <si>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</si>
  <si>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</si>
  <si>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</si>
  <si>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</si>
  <si>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</si>
  <si>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</si>
  <si>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</si>
  <si>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</si>
  <si>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</si>
  <si>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</si>
  <si>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</si>
  <si>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</si>
  <si>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</si>
  <si>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</si>
  <si>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</si>
  <si>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</si>
  <si>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</si>
  <si>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</si>
  <si>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</si>
  <si>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</si>
  <si>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</si>
  <si>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</si>
  <si>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</si>
  <si>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</si>
  <si>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</si>
  <si>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</si>
  <si>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</si>
  <si>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</si>
  <si>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</si>
  <si>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</si>
  <si>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</si>
  <si>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</si>
  <si>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</si>
  <si>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</si>
  <si>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</si>
  <si>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</si>
  <si>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</si>
  <si>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</si>
  <si>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</si>
  <si>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</si>
  <si>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</si>
  <si>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</si>
  <si>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</si>
  <si>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</si>
  <si>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</si>
  <si>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</si>
  <si>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</si>
  <si>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</si>
  <si>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</si>
  <si>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</si>
  <si>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</si>
  <si>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</si>
  <si>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</si>
  <si>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</si>
  <si>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</si>
  <si>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</si>
  <si>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</si>
  <si>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</si>
  <si>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</si>
  <si>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</si>
  <si>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</si>
  <si>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</si>
  <si>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</si>
  <si>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</si>
  <si>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</si>
  <si>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</si>
  <si>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</si>
  <si>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</si>
  <si>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</si>
  <si>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</si>
  <si>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</si>
  <si>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</si>
  <si>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</si>
  <si>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</si>
  <si>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</si>
  <si>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</si>
  <si>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</si>
  <si>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</si>
  <si>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</si>
  <si>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</si>
  <si>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</si>
  <si>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</si>
  <si>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</si>
  <si>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</si>
  <si>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</si>
  <si>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</si>
  <si>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</si>
  <si>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</si>
  <si>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</si>
  <si>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</si>
  <si>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</si>
  <si>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</si>
  <si>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</si>
  <si>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</si>
  <si>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</si>
  <si>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</si>
  <si>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</si>
  <si>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</si>
  <si>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</si>
  <si>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</si>
  <si>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</si>
  <si>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</si>
  <si>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</si>
  <si>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</si>
  <si>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</si>
  <si>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</si>
  <si>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</si>
  <si>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</si>
  <si>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</si>
  <si>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</si>
  <si>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</si>
  <si>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</si>
  <si>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</si>
  <si>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</si>
  <si>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</si>
  <si>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</si>
  <si>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</si>
  <si>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</si>
  <si>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</si>
  <si>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</si>
  <si>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</si>
  <si>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</si>
  <si>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</si>
  <si>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</si>
  <si>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</si>
  <si>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</si>
  <si>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</si>
  <si>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</si>
  <si>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</si>
  <si>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</si>
  <si>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</si>
  <si>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</si>
  <si>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</si>
  <si>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</si>
  <si>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</si>
  <si>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</si>
  <si>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</si>
  <si>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</si>
  <si>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</si>
  <si>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</si>
  <si>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</si>
  <si>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</si>
  <si>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</si>
  <si>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</si>
  <si>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</si>
  <si>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</si>
  <si>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</si>
  <si>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</si>
  <si>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</si>
  <si>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</si>
  <si>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</si>
  <si>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</si>
  <si>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</si>
  <si>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</si>
  <si>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</si>
  <si>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</si>
  <si>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</si>
  <si>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</si>
  <si>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</si>
  <si>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</si>
  <si>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</si>
  <si>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</si>
  <si>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</si>
  <si>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</si>
  <si>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</si>
  <si>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</si>
  <si>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</si>
  <si>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</si>
  <si>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</si>
  <si>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</si>
  <si>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</si>
  <si>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</si>
  <si>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</si>
  <si>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</si>
  <si>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</si>
  <si>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</si>
  <si>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</si>
  <si>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</si>
  <si>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</si>
  <si>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</si>
  <si>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</si>
  <si>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</si>
  <si>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</si>
  <si>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</si>
  <si>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</si>
  <si>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</si>
  <si>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</si>
  <si>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</si>
  <si>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</si>
  <si>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</si>
  <si>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</si>
  <si>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</si>
  <si>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</si>
  <si>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</si>
  <si>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</si>
  <si>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</si>
  <si>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</si>
  <si>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</si>
  <si>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</si>
  <si>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</si>
  <si>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</si>
  <si>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</si>
  <si>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</si>
  <si>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</si>
  <si>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</si>
  <si>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</si>
  <si>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</si>
  <si>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</si>
  <si>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</si>
  <si>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</si>
  <si>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</si>
  <si>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</si>
  <si>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</si>
  <si>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</si>
  <si>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</si>
  <si>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</si>
  <si>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</si>
  <si>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</si>
  <si>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</si>
  <si>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</si>
  <si>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</si>
  <si>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</si>
  <si>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</si>
  <si>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</si>
  <si>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</si>
  <si>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</si>
  <si>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</si>
  <si>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</si>
  <si>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</si>
  <si>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</si>
  <si>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</si>
  <si>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</si>
  <si>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</si>
  <si>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</si>
  <si>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</si>
  <si>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</si>
  <si>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</si>
  <si>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</si>
  <si>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</si>
  <si>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</si>
  <si>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</si>
  <si>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</si>
  <si>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</si>
  <si>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</si>
  <si>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</si>
  <si>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</si>
  <si>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</si>
  <si>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</si>
  <si>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</si>
  <si>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</si>
  <si>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</si>
  <si>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</si>
  <si>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</si>
  <si>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</si>
  <si>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</si>
  <si>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</si>
  <si>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</si>
  <si>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</si>
  <si>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</si>
  <si>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</si>
  <si>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</si>
  <si>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</si>
  <si>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</si>
  <si>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</si>
  <si>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</si>
  <si>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</si>
  <si>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</si>
  <si>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</si>
  <si>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</si>
  <si>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</si>
  <si>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</si>
  <si>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</si>
  <si>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</si>
  <si>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</si>
  <si>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</si>
  <si>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</si>
  <si>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</si>
  <si>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</si>
  <si>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</si>
  <si>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</si>
  <si>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</si>
  <si>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</si>
  <si>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</si>
  <si>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</si>
  <si>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</si>
  <si>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</si>
  <si>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</si>
  <si>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</si>
  <si>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</si>
  <si>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</si>
  <si>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</si>
  <si>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</si>
  <si>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</si>
  <si>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</si>
  <si>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</si>
  <si>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</si>
  <si>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</si>
  <si>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</si>
  <si>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</si>
  <si>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</si>
  <si>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</si>
  <si>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</si>
  <si>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</si>
  <si>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</si>
  <si>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</si>
  <si>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</si>
  <si>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</si>
  <si>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</si>
  <si>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</si>
  <si>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</si>
  <si>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</si>
  <si>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</si>
  <si>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</si>
  <si>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</si>
  <si>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</si>
  <si>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</si>
  <si>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</si>
  <si>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</si>
  <si>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</si>
  <si>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</si>
  <si>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</si>
  <si>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</si>
  <si>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</si>
  <si>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</si>
  <si>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</si>
  <si>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</si>
  <si>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</si>
  <si>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</si>
  <si>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</si>
  <si>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</si>
  <si>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</si>
  <si>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</si>
  <si>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</si>
  <si>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</si>
  <si>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</si>
  <si>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</si>
  <si>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</si>
  <si>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</si>
  <si>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</si>
  <si>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</si>
  <si>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</si>
  <si>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</si>
  <si>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</si>
  <si>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</si>
  <si>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</si>
  <si>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</si>
  <si>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</si>
  <si>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</si>
  <si>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</si>
  <si>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</si>
  <si>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</si>
  <si>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</si>
  <si>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</si>
  <si>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</si>
  <si>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</si>
  <si>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</si>
  <si>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</si>
  <si>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</si>
  <si>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</si>
  <si>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</si>
  <si>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</si>
  <si>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</si>
  <si>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</si>
  <si>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</si>
  <si>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</si>
  <si>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</si>
  <si>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</si>
  <si>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</si>
  <si>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</si>
  <si>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</si>
  <si>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</si>
  <si>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</si>
  <si>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</si>
  <si>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</si>
  <si>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</si>
  <si>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</si>
  <si>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</si>
  <si>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</si>
  <si>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</si>
  <si>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</si>
  <si>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</si>
  <si>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</si>
  <si>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</si>
  <si>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</si>
  <si>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</si>
  <si>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</si>
  <si>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</si>
  <si>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</si>
  <si>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</si>
  <si>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</si>
  <si>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</si>
  <si>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</si>
  <si>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</si>
  <si>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</si>
  <si>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</si>
  <si>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</si>
  <si>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</si>
  <si>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</si>
  <si>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</si>
  <si>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</si>
  <si>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</si>
  <si>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</si>
  <si>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</si>
  <si>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</si>
  <si>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</si>
  <si>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</si>
  <si>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</si>
  <si>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</si>
  <si>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</si>
  <si>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</si>
  <si>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</si>
  <si>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</si>
  <si>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</si>
  <si>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</si>
  <si>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</si>
  <si>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</si>
  <si>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</si>
  <si>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</si>
  <si>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</si>
  <si>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</si>
  <si>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</si>
  <si>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</si>
  <si>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</si>
  <si>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</si>
  <si>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</si>
  <si>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</si>
  <si>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</si>
  <si>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</si>
  <si>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</si>
  <si>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</si>
  <si>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</si>
  <si>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</si>
  <si>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</si>
  <si>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</si>
  <si>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</si>
  <si>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</si>
  <si>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</si>
  <si>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</si>
  <si>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</si>
  <si>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</si>
  <si>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</si>
  <si>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</si>
  <si>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</si>
  <si>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</si>
  <si>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</si>
  <si>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</si>
  <si>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</si>
  <si>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</si>
  <si>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</si>
  <si>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</si>
  <si>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</si>
  <si>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</si>
  <si>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</si>
  <si>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</si>
  <si>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</si>
  <si>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</si>
  <si>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</si>
  <si>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</si>
  <si>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</si>
  <si>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</si>
  <si>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</si>
  <si>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</si>
  <si>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</si>
  <si>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</si>
  <si>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</si>
  <si>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</si>
  <si>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</si>
  <si>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</si>
  <si>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</si>
  <si>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</si>
  <si>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</si>
  <si>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</si>
  <si>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</si>
  <si>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</si>
  <si>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</si>
  <si>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</si>
  <si>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</si>
  <si>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</si>
  <si>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</si>
  <si>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</si>
  <si>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</si>
  <si>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</si>
  <si>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</si>
  <si>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</si>
  <si>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</si>
  <si>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</si>
  <si>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</si>
  <si>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</si>
  <si>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</si>
  <si>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</si>
  <si>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</si>
  <si>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</si>
  <si>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</si>
  <si>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</si>
  <si>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</si>
  <si>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</si>
  <si>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</si>
  <si>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</si>
  <si>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</si>
  <si>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</si>
  <si>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</si>
  <si>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</si>
  <si>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</si>
  <si>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</si>
  <si>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</si>
  <si>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</si>
  <si>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</si>
  <si>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</si>
  <si>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</si>
  <si>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</si>
  <si>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</si>
  <si>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</si>
  <si>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</si>
  <si>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</si>
  <si>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</si>
  <si>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</si>
  <si>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</si>
  <si>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</si>
  <si>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</si>
  <si>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</si>
  <si>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</si>
  <si>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</si>
  <si>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</si>
  <si>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</si>
  <si>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</si>
  <si>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</si>
  <si>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</si>
  <si>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</si>
  <si>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</si>
  <si>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</si>
  <si>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</si>
  <si>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</si>
  <si>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</si>
  <si>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</si>
  <si>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</si>
  <si>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</si>
  <si>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</si>
  <si>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</si>
  <si>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</si>
  <si>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</si>
  <si>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</si>
  <si>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</si>
  <si>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</si>
  <si>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</si>
  <si>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</si>
  <si>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</si>
  <si>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</si>
  <si>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</si>
  <si>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</si>
  <si>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</si>
  <si>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</si>
  <si>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</si>
  <si>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</si>
  <si>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</si>
  <si>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</si>
  <si>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</si>
  <si>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</si>
  <si>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</si>
  <si>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</si>
  <si>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</si>
  <si>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</si>
  <si>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</si>
  <si>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</si>
  <si>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</si>
  <si>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</si>
  <si>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</si>
  <si>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</si>
  <si>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</si>
  <si>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</si>
  <si>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</si>
  <si>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</si>
  <si>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</si>
  <si>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</si>
  <si>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</si>
  <si>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</si>
  <si>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</si>
  <si>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</si>
  <si>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</si>
  <si>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</si>
  <si>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</si>
  <si>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</si>
  <si>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</si>
  <si>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</si>
  <si>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</si>
  <si>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</si>
  <si>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</si>
  <si>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</si>
  <si>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</si>
  <si>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</si>
  <si>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</si>
  <si>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</si>
  <si>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</si>
  <si>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</si>
  <si>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</si>
  <si>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</si>
  <si>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</si>
  <si>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</si>
  <si>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</si>
  <si>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</si>
  <si>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</si>
  <si>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</si>
  <si>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</si>
  <si>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</si>
  <si>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</si>
  <si>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</si>
  <si>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</si>
  <si>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</si>
  <si>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</si>
  <si>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</si>
  <si>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</si>
  <si>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</si>
  <si>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</si>
  <si>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</si>
  <si>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</si>
  <si>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</si>
  <si>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</si>
  <si>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</si>
  <si>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</si>
  <si>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</si>
  <si>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</si>
  <si>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</si>
  <si>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</si>
  <si>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</si>
  <si>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</si>
  <si>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</si>
  <si>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</si>
  <si>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</si>
  <si>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</si>
  <si>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</si>
  <si>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</si>
  <si>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</si>
  <si>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</si>
  <si>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</si>
  <si>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</si>
  <si>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</si>
  <si>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</si>
  <si>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</si>
  <si>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</si>
  <si>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</si>
  <si>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</si>
  <si>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</si>
  <si>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</si>
  <si>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</si>
  <si>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</si>
  <si>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</si>
  <si>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</si>
  <si>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</si>
  <si>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</si>
  <si>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</si>
  <si>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</si>
  <si>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</si>
  <si>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</si>
  <si>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</si>
  <si>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</si>
  <si>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</si>
  <si>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</si>
  <si>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</si>
  <si>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</si>
  <si>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</si>
  <si>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</si>
  <si>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</si>
  <si>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</si>
  <si>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</si>
  <si>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</si>
  <si>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</si>
  <si>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</si>
  <si>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</si>
  <si>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</si>
  <si>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</si>
  <si>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</si>
  <si>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</si>
  <si>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</si>
  <si>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</si>
  <si>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</si>
  <si>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</si>
  <si>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</si>
  <si>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</si>
  <si>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</si>
  <si>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</si>
  <si>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</si>
  <si>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</si>
  <si>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</si>
  <si>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</si>
  <si>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</si>
  <si>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</si>
  <si>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</si>
  <si>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</si>
  <si>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</si>
  <si>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</si>
  <si>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</si>
  <si>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</si>
  <si>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</si>
  <si>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</si>
  <si>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</si>
  <si>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</si>
  <si>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</si>
  <si>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</si>
  <si>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</si>
  <si>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</si>
  <si>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</si>
  <si>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</si>
  <si>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</si>
  <si>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</si>
  <si>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</si>
  <si>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</si>
  <si>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</si>
  <si>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</si>
  <si>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</si>
  <si>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</si>
  <si>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</si>
  <si>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</si>
  <si>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</si>
  <si>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</si>
  <si>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</si>
  <si>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</si>
  <si>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</si>
  <si>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</si>
  <si>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</si>
  <si>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</si>
  <si>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</si>
  <si>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</si>
  <si>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</si>
  <si>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</si>
  <si>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</si>
  <si>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</si>
  <si>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</si>
  <si>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</si>
  <si>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</si>
  <si>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</si>
  <si>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</si>
  <si>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</si>
  <si>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</si>
  <si>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</si>
  <si>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</si>
  <si>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</si>
  <si>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</si>
  <si>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</si>
  <si>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</si>
  <si>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</si>
  <si>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</si>
  <si>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</si>
  <si>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</si>
  <si>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</si>
  <si>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</si>
  <si>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</si>
  <si>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</si>
  <si>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</si>
  <si>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</si>
  <si>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</si>
  <si>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</si>
  <si>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</si>
  <si>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</si>
  <si>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</si>
  <si>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</si>
  <si>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</si>
  <si>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</si>
  <si>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</si>
  <si>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</si>
  <si>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</si>
  <si>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</si>
  <si>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</si>
  <si>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</si>
  <si>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</si>
  <si>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</si>
  <si>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</si>
  <si>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</si>
  <si>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</si>
  <si>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</si>
  <si>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</si>
  <si>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</si>
  <si>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</si>
  <si>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</si>
  <si>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</si>
  <si>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</si>
  <si>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</si>
  <si>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</si>
  <si>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</si>
  <si>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</si>
  <si>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</si>
  <si>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</si>
  <si>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</si>
  <si>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</si>
  <si>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</si>
  <si>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</si>
  <si>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</si>
  <si>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</si>
  <si>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</si>
  <si>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</si>
  <si>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</si>
  <si>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</si>
  <si>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</si>
  <si>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</si>
  <si>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</si>
  <si>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</si>
  <si>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</si>
  <si>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</si>
  <si>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</si>
  <si>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</si>
  <si>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</si>
  <si>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</si>
  <si>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</si>
  <si>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</si>
  <si>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</si>
  <si>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</si>
  <si>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</si>
  <si>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</si>
  <si>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</si>
  <si>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</si>
  <si>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</si>
  <si>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</si>
  <si>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</si>
  <si>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</si>
  <si>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</si>
  <si>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</si>
  <si>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</si>
  <si>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</si>
  <si>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</si>
  <si>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</si>
  <si>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</si>
  <si>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</si>
  <si>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</si>
  <si>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</si>
  <si>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</si>
  <si>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</si>
  <si>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</si>
  <si>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</si>
  <si>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</si>
  <si>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</si>
  <si>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</si>
  <si>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</si>
  <si>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</si>
  <si>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</si>
  <si>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</si>
  <si>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</si>
  <si>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</si>
  <si>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</si>
  <si>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</si>
  <si>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</si>
  <si>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</si>
  <si>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</si>
  <si>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</si>
  <si>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</si>
  <si>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</si>
  <si>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</si>
  <si>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</si>
  <si>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</si>
  <si>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</si>
  <si>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</si>
  <si>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</si>
  <si>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</si>
  <si>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</si>
  <si>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</si>
  <si>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</si>
  <si>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</si>
  <si>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</si>
  <si>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</si>
  <si>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</si>
  <si>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</si>
  <si>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</si>
  <si>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</si>
  <si>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</si>
  <si>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</si>
  <si>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</si>
  <si>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</si>
  <si>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</si>
  <si>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</si>
  <si>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</si>
  <si>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</si>
  <si>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</si>
  <si>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</si>
  <si>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</si>
  <si>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</si>
  <si>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</si>
  <si>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</si>
  <si>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</si>
  <si>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</si>
  <si>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</si>
  <si>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</si>
  <si>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</si>
  <si>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</si>
  <si>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</si>
  <si>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</si>
  <si>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</si>
  <si>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</si>
  <si>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</si>
  <si>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</si>
  <si>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</si>
  <si>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</si>
  <si>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</si>
  <si>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</si>
  <si>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</si>
  <si>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</si>
  <si>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</si>
  <si>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</si>
  <si>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</si>
  <si>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</si>
  <si>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</si>
  <si>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</si>
  <si>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</si>
  <si>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</si>
  <si>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</si>
  <si>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</si>
  <si>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</si>
  <si>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</si>
  <si>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</si>
  <si>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</si>
  <si>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</si>
  <si>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</si>
  <si>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</si>
  <si>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</si>
  <si>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</si>
  <si>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</si>
  <si>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</si>
  <si>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</si>
  <si>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</si>
  <si>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</si>
  <si>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</si>
  <si>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</si>
  <si>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</si>
  <si>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</si>
  <si>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</si>
  <si>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</si>
  <si>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</si>
  <si>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</si>
  <si>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</si>
  <si>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</si>
  <si>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</si>
  <si>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</si>
  <si>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</si>
  <si>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</si>
  <si>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</si>
  <si>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</si>
  <si>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</si>
  <si>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</si>
  <si>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</si>
  <si>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</si>
  <si>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</si>
  <si>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</si>
  <si>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</si>
  <si>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</si>
  <si>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</si>
  <si>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</si>
  <si>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</si>
  <si>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</si>
  <si>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</si>
  <si>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</si>
  <si>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</si>
  <si>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</si>
  <si>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</si>
  <si>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</si>
  <si>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</si>
  <si>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</si>
  <si>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</si>
  <si>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</si>
  <si>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</si>
  <si>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</si>
  <si>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</si>
  <si>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</si>
  <si>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</si>
  <si>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</si>
  <si>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</si>
  <si>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</si>
  <si>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</si>
  <si>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</si>
  <si>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</si>
  <si>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</si>
  <si>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</si>
  <si>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</si>
  <si>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</si>
  <si>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</si>
  <si>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</si>
  <si>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</si>
  <si>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</si>
  <si>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</si>
  <si>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</si>
  <si>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</si>
  <si>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</si>
  <si>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</si>
  <si>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</si>
  <si>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</si>
  <si>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</si>
  <si>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</si>
  <si>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</si>
  <si>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</si>
  <si>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</si>
  <si>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</si>
  <si>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</si>
  <si>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</si>
  <si>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</si>
  <si>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</si>
  <si>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</si>
  <si>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</si>
  <si>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</si>
  <si>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</si>
  <si>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</si>
  <si>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</si>
  <si>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</si>
  <si>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</si>
  <si>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</si>
  <si>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</si>
  <si>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</si>
  <si>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</si>
  <si>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</si>
  <si>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</si>
  <si>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</si>
  <si>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</si>
  <si>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</si>
  <si>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</si>
  <si>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</si>
  <si>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</si>
  <si>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</si>
  <si>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</si>
  <si>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</si>
  <si>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</si>
  <si>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</si>
  <si>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</si>
  <si>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</si>
  <si>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</si>
  <si>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</si>
  <si>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</si>
  <si>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</si>
  <si>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</si>
  <si>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</si>
  <si>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</si>
  <si>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</si>
  <si>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</si>
  <si>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</si>
  <si>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</si>
  <si>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</si>
  <si>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</si>
  <si>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</si>
  <si>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</si>
  <si>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</si>
  <si>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</si>
  <si>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</si>
  <si>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</si>
  <si>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</si>
  <si>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</si>
  <si>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</si>
  <si>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</si>
  <si>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</si>
  <si>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</si>
  <si>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</si>
  <si>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</si>
  <si>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</si>
  <si>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</si>
  <si>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</si>
  <si>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</si>
  <si>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</si>
  <si>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</si>
  <si>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</si>
  <si>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</si>
  <si>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</si>
  <si>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</si>
  <si>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</si>
  <si>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</si>
  <si>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</si>
  <si>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</si>
  <si>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</si>
  <si>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</si>
  <si>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</si>
  <si>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</si>
  <si>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</si>
  <si>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</si>
  <si>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</si>
  <si>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</si>
  <si>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</si>
  <si>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</si>
  <si>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</si>
  <si>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</si>
  <si>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</si>
  <si>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</si>
  <si>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</si>
  <si>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</si>
  <si>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</si>
  <si>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</si>
  <si>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</si>
  <si>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</si>
  <si>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</si>
  <si>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</si>
  <si>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</si>
  <si>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</si>
  <si>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</si>
  <si>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</si>
  <si>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</si>
  <si>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</si>
  <si>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</si>
  <si>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</si>
  <si>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</si>
  <si>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</si>
  <si>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</si>
  <si>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</si>
  <si>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</si>
  <si>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</si>
  <si>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</si>
  <si>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</si>
  <si>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</si>
  <si>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</si>
  <si>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</si>
  <si>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</si>
  <si>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</si>
  <si>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</si>
  <si>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</si>
  <si>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</si>
  <si>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</si>
  <si>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</si>
  <si>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</si>
  <si>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</si>
  <si>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</si>
  <si>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</si>
  <si>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</si>
  <si>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</si>
  <si>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</si>
  <si>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</si>
  <si>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</si>
  <si>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</si>
  <si>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</si>
  <si>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</si>
  <si>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</si>
  <si>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</si>
  <si>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</si>
  <si>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</si>
  <si>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</si>
  <si>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</si>
  <si>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</si>
  <si>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</si>
  <si>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</si>
  <si>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</si>
  <si>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</si>
  <si>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</si>
  <si>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</si>
  <si>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</si>
  <si>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</si>
  <si>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</si>
  <si>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</si>
  <si>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</si>
  <si>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</si>
  <si>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</si>
  <si>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</si>
  <si>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</si>
  <si>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</si>
  <si>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</si>
  <si>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</si>
  <si>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</si>
  <si>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</si>
  <si>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</si>
  <si>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</si>
  <si>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</si>
  <si>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</si>
  <si>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</si>
  <si>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</si>
  <si>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</si>
  <si>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</si>
  <si>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</si>
  <si>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</si>
  <si>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</si>
  <si>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</si>
  <si>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</si>
  <si>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</si>
  <si>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</si>
  <si>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</si>
  <si>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</si>
  <si>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</si>
  <si>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</si>
  <si>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</si>
  <si>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</si>
  <si>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</si>
  <si>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</si>
  <si>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</si>
  <si>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</si>
  <si>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</si>
  <si>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</si>
  <si>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</si>
  <si>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</si>
  <si>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</si>
  <si>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</si>
  <si>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</si>
  <si>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</si>
  <si>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</si>
  <si>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</si>
  <si>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</si>
  <si>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</si>
  <si>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</si>
  <si>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</si>
  <si>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</si>
  <si>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</si>
  <si>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</si>
  <si>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</si>
  <si>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</si>
  <si>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</si>
  <si>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</si>
  <si>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</si>
  <si>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</si>
  <si>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</si>
  <si>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</si>
  <si>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</si>
  <si>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</si>
  <si>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</si>
  <si>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</si>
  <si>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</si>
  <si>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</si>
  <si>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</si>
  <si>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</si>
  <si>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</si>
  <si>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</si>
  <si>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</si>
  <si>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</si>
  <si>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</si>
  <si>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</si>
  <si>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</si>
  <si>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</si>
  <si>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</si>
  <si>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</si>
  <si>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</si>
  <si>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</si>
  <si>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</si>
  <si>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</si>
  <si>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</si>
  <si>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</si>
  <si>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</si>
  <si>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</si>
  <si>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</si>
  <si>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</si>
  <si>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</si>
  <si>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</si>
  <si>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</si>
  <si>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</si>
  <si>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</si>
  <si>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</si>
  <si>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</si>
  <si>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</si>
  <si>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</si>
  <si>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</si>
  <si>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</si>
  <si>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</si>
  <si>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</si>
  <si>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</si>
  <si>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</si>
  <si>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</si>
  <si>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</si>
  <si>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</si>
  <si>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</si>
  <si>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</si>
  <si>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</si>
  <si>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</si>
  <si>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</si>
  <si>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</si>
  <si>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</si>
  <si>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</si>
  <si>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</si>
  <si>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</si>
  <si>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</si>
  <si>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</si>
  <si>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</si>
  <si>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</si>
  <si>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</si>
  <si>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</si>
  <si>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</si>
  <si>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</si>
  <si>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</si>
  <si>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</si>
  <si>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</si>
  <si>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</si>
  <si>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</si>
  <si>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</si>
  <si>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</si>
  <si>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</si>
  <si>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</si>
  <si>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</si>
  <si>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</si>
  <si>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</si>
  <si>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</si>
  <si>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</si>
  <si>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</si>
  <si>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</si>
  <si>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</si>
  <si>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</si>
  <si>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</si>
  <si>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</si>
  <si>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</si>
  <si>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</si>
  <si>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</si>
  <si>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</si>
  <si>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</si>
  <si>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</si>
  <si>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</si>
  <si>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</si>
  <si>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</si>
  <si>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</si>
  <si>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</si>
  <si>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</si>
  <si>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</si>
  <si>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</si>
  <si>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</si>
  <si>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</si>
  <si>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</si>
  <si>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</si>
  <si>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</si>
  <si>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</si>
  <si>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</si>
  <si>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</si>
  <si>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</si>
  <si>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</si>
  <si>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</si>
  <si>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</si>
  <si>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</si>
  <si>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</si>
  <si>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</si>
  <si>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</si>
  <si>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</si>
  <si>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</si>
  <si>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</si>
  <si>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</si>
  <si>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</si>
  <si>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</si>
  <si>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</si>
  <si>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</si>
  <si>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</si>
  <si>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</si>
  <si>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</si>
  <si>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</si>
  <si>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</si>
  <si>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</si>
  <si>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</si>
  <si>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</si>
  <si>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</si>
  <si>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</si>
  <si>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</si>
  <si>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</si>
  <si>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</si>
  <si>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</si>
  <si>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</si>
  <si>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</si>
  <si>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</si>
  <si>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</si>
  <si>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</si>
  <si>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</si>
  <si>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</si>
  <si>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</si>
  <si>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</si>
  <si>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</si>
  <si>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</si>
  <si>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</si>
  <si>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</si>
  <si>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</si>
  <si>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</si>
  <si>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</si>
  <si>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</si>
  <si>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</si>
  <si>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</si>
  <si>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</si>
  <si>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</si>
  <si>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</si>
  <si>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</si>
  <si>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</si>
  <si>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</si>
  <si>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</si>
  <si>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</si>
  <si>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</si>
  <si>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</si>
  <si>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</si>
  <si>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</si>
  <si>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</si>
  <si>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</si>
  <si>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</si>
  <si>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</si>
  <si>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</si>
  <si>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</si>
  <si>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</si>
  <si>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</si>
  <si>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</si>
  <si>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</si>
  <si>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</si>
  <si>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</si>
  <si>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</si>
  <si>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</si>
  <si>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</si>
  <si>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</si>
  <si>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</si>
  <si>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</si>
  <si>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</si>
  <si>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</si>
  <si>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</si>
  <si>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</si>
  <si>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</si>
  <si>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</si>
  <si>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</si>
  <si>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</si>
  <si>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</si>
  <si>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</si>
  <si>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</si>
  <si>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</si>
  <si>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</si>
  <si>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</si>
  <si>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</si>
  <si>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</si>
  <si>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</si>
  <si>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</si>
  <si>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</si>
  <si>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</si>
  <si>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</si>
  <si>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</si>
  <si>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</si>
  <si>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</si>
  <si>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</si>
  <si>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</si>
  <si>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</si>
  <si>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</si>
  <si>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</si>
  <si>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</si>
  <si>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</si>
  <si>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</si>
  <si>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</si>
  <si>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</si>
  <si>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</si>
  <si>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</si>
  <si>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</si>
  <si>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</si>
  <si>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</si>
  <si>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</si>
  <si>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</si>
  <si>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</si>
  <si>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</si>
  <si>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</si>
  <si>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</si>
  <si>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</si>
  <si>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</si>
  <si>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</si>
  <si>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</si>
  <si>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</si>
  <si>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</si>
  <si>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</si>
  <si>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</si>
  <si>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</si>
  <si>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</si>
  <si>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</si>
  <si>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</si>
  <si>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</si>
  <si>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</si>
  <si>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</si>
  <si>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</si>
  <si>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</si>
  <si>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</si>
  <si>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</si>
  <si>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</si>
  <si>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</si>
  <si>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</si>
  <si>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</si>
  <si>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</si>
  <si>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</si>
  <si>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</si>
  <si>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</si>
  <si>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</si>
  <si>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</si>
  <si>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</si>
  <si>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</si>
  <si>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</si>
  <si>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</si>
  <si>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</si>
  <si>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</si>
  <si>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</si>
  <si>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</si>
  <si>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</si>
  <si>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</si>
  <si>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</si>
  <si>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</si>
  <si>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</si>
  <si>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</si>
  <si>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</si>
  <si>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</si>
  <si>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</si>
  <si>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</si>
  <si>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</si>
  <si>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</si>
  <si>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</si>
  <si>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</si>
  <si>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</si>
  <si>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</si>
  <si>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</si>
  <si>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</si>
  <si>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</si>
  <si>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</si>
  <si>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</si>
  <si>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</si>
  <si>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</si>
  <si>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</si>
  <si>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</si>
  <si>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</si>
  <si>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</si>
  <si>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</si>
  <si>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</si>
  <si>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</si>
  <si>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</si>
  <si>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</si>
  <si>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</si>
  <si>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</si>
  <si>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</si>
  <si>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</si>
  <si>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</si>
  <si>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</si>
  <si>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</si>
  <si>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</si>
  <si>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</si>
  <si>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</si>
  <si>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</si>
  <si>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</si>
  <si>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</si>
  <si>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</si>
  <si>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</si>
  <si>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</si>
  <si>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</si>
  <si>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</si>
  <si>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</si>
  <si>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</si>
  <si>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</si>
  <si>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</si>
  <si>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</si>
  <si>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</si>
  <si>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</si>
  <si>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</si>
  <si>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</si>
  <si>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</si>
  <si>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</si>
  <si>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</si>
  <si>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</si>
  <si>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</si>
  <si>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</si>
  <si>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</si>
  <si>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</si>
  <si>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</si>
  <si>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</si>
  <si>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</si>
  <si>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</si>
  <si>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</si>
  <si>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</si>
  <si>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</si>
  <si>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</si>
  <si>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</si>
  <si>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</si>
  <si>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</si>
  <si>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</si>
  <si>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</si>
  <si>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</si>
  <si>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</si>
  <si>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</si>
  <si>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</si>
  <si>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</si>
  <si>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</si>
  <si>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</si>
  <si>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</si>
  <si>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</si>
  <si>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</si>
  <si>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</si>
  <si>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</si>
  <si>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</si>
  <si>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</si>
  <si>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</si>
  <si>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</si>
  <si>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</si>
  <si>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</si>
  <si>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</si>
  <si>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</si>
  <si>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</si>
  <si>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</si>
  <si>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</si>
  <si>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</si>
  <si>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</si>
  <si>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</si>
  <si>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</si>
  <si>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</si>
  <si>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</si>
  <si>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</si>
  <si>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</si>
  <si>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</si>
  <si>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</si>
  <si>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</si>
  <si>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</si>
  <si>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</si>
  <si>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</si>
  <si>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</si>
  <si>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</si>
  <si>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</si>
  <si>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</si>
  <si>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</si>
  <si>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</si>
  <si>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</si>
  <si>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</si>
  <si>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</si>
  <si>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</si>
  <si>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</si>
  <si>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</si>
  <si>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</si>
  <si>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</si>
  <si>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</si>
  <si>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</si>
  <si>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</si>
  <si>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</si>
  <si>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</si>
  <si>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</si>
  <si>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</si>
  <si>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</si>
  <si>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</si>
  <si>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</si>
  <si>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</si>
  <si>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</si>
  <si>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</si>
  <si>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</si>
  <si>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</si>
  <si>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</si>
  <si>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</si>
  <si>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</si>
  <si>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</si>
  <si>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</si>
  <si>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</si>
  <si>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</si>
  <si>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</si>
  <si>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</si>
  <si>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</si>
  <si>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</si>
  <si>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</si>
  <si>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</si>
  <si>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</si>
  <si>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</si>
  <si>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</si>
  <si>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</si>
  <si>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</si>
  <si>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</si>
  <si>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</si>
  <si>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</si>
  <si>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</si>
  <si>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</si>
  <si>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</si>
  <si>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</si>
  <si>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</si>
  <si>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</si>
  <si>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</si>
  <si>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</si>
  <si>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</si>
  <si>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</si>
  <si>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</si>
  <si>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</si>
  <si>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</si>
  <si>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</si>
  <si>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</si>
  <si>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</si>
  <si>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</si>
  <si>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</si>
  <si>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</si>
  <si>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</si>
  <si>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</si>
  <si>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</si>
  <si>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</si>
  <si>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</si>
  <si>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</si>
  <si>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</si>
  <si>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</si>
  <si>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</si>
  <si>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</si>
  <si>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</si>
  <si>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</si>
  <si>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</si>
  <si>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</si>
  <si>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</si>
  <si>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</si>
  <si>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</si>
  <si>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</si>
  <si>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</si>
  <si>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</si>
  <si>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</si>
  <si>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</si>
  <si>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</si>
  <si>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</si>
  <si>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</si>
  <si>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</si>
  <si>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</si>
  <si>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</si>
  <si>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</si>
  <si>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</si>
  <si>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</si>
  <si>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</si>
  <si>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</si>
  <si>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</si>
  <si>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</si>
  <si>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</si>
  <si>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</si>
  <si>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</si>
  <si>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</si>
  <si>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</si>
  <si>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</si>
  <si>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</si>
  <si>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</si>
  <si>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</si>
  <si>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</si>
  <si>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</si>
  <si>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</si>
  <si>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</si>
  <si>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</si>
  <si>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</si>
  <si>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</si>
  <si>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</si>
  <si>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</si>
  <si>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</si>
  <si>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</si>
  <si>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</si>
  <si>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</si>
  <si>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</si>
  <si>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</si>
  <si>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</si>
  <si>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</si>
  <si>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</si>
  <si>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</si>
  <si>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</si>
  <si>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</si>
  <si>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</si>
  <si>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</si>
  <si>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</si>
  <si>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</si>
  <si>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</si>
  <si>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</si>
  <si>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</si>
  <si>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</si>
  <si>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</si>
  <si>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</si>
  <si>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</si>
  <si>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</si>
  <si>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</si>
  <si>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</si>
  <si>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</si>
  <si>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</si>
  <si>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</si>
  <si>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</si>
  <si>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</si>
  <si>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</si>
  <si>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</si>
  <si>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</si>
  <si>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</si>
  <si>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</si>
  <si>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</si>
  <si>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</si>
  <si>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</si>
  <si>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</si>
  <si>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</si>
  <si>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</si>
  <si>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</si>
  <si>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</si>
  <si>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</si>
  <si>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</si>
  <si>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</si>
  <si>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</si>
  <si>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</si>
  <si>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</si>
  <si>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</si>
  <si>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</si>
  <si>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</si>
  <si>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</si>
  <si>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</si>
  <si>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</si>
  <si>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</si>
  <si>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</si>
  <si>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</si>
  <si>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</si>
  <si>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</si>
  <si>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</si>
  <si>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</si>
  <si>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</si>
  <si>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</si>
  <si>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</si>
  <si>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</si>
  <si>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</si>
  <si>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</si>
  <si>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</si>
  <si>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</si>
  <si>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</si>
  <si>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</si>
  <si>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</si>
  <si>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</si>
  <si>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</si>
  <si>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</si>
  <si>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</si>
  <si>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</si>
  <si>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</si>
  <si>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</si>
  <si>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</si>
  <si>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</si>
  <si>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</si>
  <si>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</si>
  <si>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</si>
  <si>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</si>
  <si>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</si>
  <si>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</si>
  <si>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</si>
  <si>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</si>
  <si>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</si>
  <si>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</si>
  <si>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</si>
  <si>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</si>
  <si>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</si>
  <si>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</si>
  <si>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</si>
  <si>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</si>
  <si>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</si>
  <si>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</si>
  <si>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</si>
  <si>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</si>
  <si>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</si>
  <si>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</si>
  <si>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</si>
  <si>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</si>
  <si>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</si>
  <si>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</si>
  <si>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</si>
  <si>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</si>
  <si>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</si>
  <si>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</si>
  <si>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</si>
  <si>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</si>
  <si>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</si>
  <si>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</si>
  <si>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</si>
  <si>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</si>
  <si>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</si>
  <si>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</si>
  <si>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</si>
  <si>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</si>
  <si>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</si>
  <si>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</si>
  <si>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</si>
  <si>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</si>
  <si>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</si>
  <si>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</si>
  <si>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</si>
  <si>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</si>
  <si>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</si>
  <si>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</si>
  <si>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</si>
  <si>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</si>
  <si>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</si>
  <si>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</si>
  <si>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</si>
  <si>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</si>
  <si>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</si>
  <si>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</si>
  <si>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</si>
  <si>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</si>
  <si>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</si>
  <si>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</si>
  <si>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</si>
  <si>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</si>
  <si>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</si>
  <si>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</si>
  <si>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</si>
  <si>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</si>
  <si>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</si>
  <si>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</si>
  <si>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</si>
  <si>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</si>
  <si>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</si>
  <si>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</si>
  <si>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</si>
  <si>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</si>
  <si>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</si>
  <si>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</si>
  <si>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</si>
  <si>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</si>
  <si>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</si>
  <si>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</si>
  <si>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</si>
  <si>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</si>
  <si>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</si>
  <si>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</si>
  <si>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</si>
  <si>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</si>
  <si>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</si>
  <si>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</si>
  <si>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</si>
  <si>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</si>
  <si>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</si>
  <si>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</si>
  <si>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</si>
  <si>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</si>
  <si>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</si>
  <si>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</si>
  <si>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</si>
  <si>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</si>
  <si>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</si>
  <si>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</si>
  <si>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</si>
  <si>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</si>
  <si>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</si>
  <si>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</si>
  <si>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</si>
  <si>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</si>
  <si>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</si>
  <si>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</si>
  <si>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</si>
  <si>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</si>
  <si>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</si>
  <si>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</si>
  <si>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</si>
  <si>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</si>
  <si>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</si>
  <si>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</si>
  <si>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</si>
  <si>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</si>
  <si>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</si>
  <si>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</si>
  <si>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</si>
  <si>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</si>
  <si>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</si>
  <si>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</si>
  <si>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</si>
  <si>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</si>
  <si>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</si>
  <si>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</si>
  <si>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</si>
  <si>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</si>
  <si>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</si>
  <si>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</si>
  <si>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</si>
  <si>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</si>
  <si>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</si>
  <si>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</si>
  <si>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</si>
  <si>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</si>
  <si>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</si>
  <si>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</si>
  <si>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</si>
  <si>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</si>
  <si>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</si>
  <si>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</si>
  <si>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</si>
  <si>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</si>
  <si>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</si>
  <si>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</si>
  <si>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</si>
  <si>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</si>
  <si>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</si>
  <si>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</si>
  <si>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</si>
  <si>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</si>
  <si>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</si>
  <si>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</si>
  <si>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</si>
  <si>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</si>
  <si>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</si>
  <si>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</si>
  <si>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</si>
  <si>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</si>
  <si>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</si>
  <si>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</si>
  <si>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</si>
  <si>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</si>
  <si>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</si>
  <si>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</si>
  <si>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</si>
  <si>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</si>
  <si>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</si>
  <si>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</si>
  <si>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</si>
  <si>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</si>
  <si>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</si>
  <si>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</si>
  <si>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</si>
  <si>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</si>
  <si>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</si>
  <si>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</si>
  <si>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</si>
  <si>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</si>
  <si>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</si>
  <si>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</si>
  <si>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</si>
  <si>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</si>
  <si>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</si>
  <si>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</si>
  <si>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</si>
  <si>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</si>
  <si>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</si>
  <si>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</si>
  <si>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</si>
  <si>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</si>
  <si>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</si>
  <si>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</si>
  <si>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</si>
  <si>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</si>
  <si>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</si>
  <si>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</si>
  <si>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</si>
  <si>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</si>
  <si>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</si>
  <si>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</si>
  <si>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</si>
  <si>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</si>
  <si>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</si>
  <si>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</si>
  <si>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</si>
  <si>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</si>
  <si>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</si>
  <si>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</si>
  <si>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</si>
  <si>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</si>
  <si>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</si>
  <si>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</si>
  <si>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</si>
  <si>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</si>
  <si>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</si>
  <si>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</si>
  <si>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</si>
  <si>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</si>
  <si>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</si>
  <si>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</si>
  <si>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</si>
  <si>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</si>
  <si>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</si>
  <si>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</si>
  <si>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</si>
  <si>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</si>
  <si>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</si>
  <si>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</si>
  <si>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</si>
  <si>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</si>
  <si>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</si>
  <si>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</si>
  <si>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</si>
  <si>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</si>
  <si>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</si>
  <si>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</si>
  <si>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</si>
  <si>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</si>
  <si>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</si>
  <si>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</si>
  <si>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</si>
  <si>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</si>
  <si>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</si>
  <si>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</si>
  <si>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</si>
  <si>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</si>
  <si>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</si>
  <si>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</si>
  <si>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</si>
  <si>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</si>
  <si>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</si>
  <si>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</si>
  <si>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</si>
  <si>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</si>
  <si>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</si>
  <si>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</si>
  <si>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</si>
  <si>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</si>
  <si>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</si>
  <si>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</si>
  <si>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</si>
  <si>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</si>
  <si>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</si>
  <si>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</si>
  <si>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</si>
  <si>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</si>
  <si>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</si>
  <si>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</si>
  <si>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</si>
  <si>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</si>
  <si>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</si>
  <si>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</si>
  <si>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</si>
  <si>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</si>
  <si>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</si>
  <si>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</si>
  <si>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</si>
  <si>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</si>
  <si>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</si>
  <si>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</si>
  <si>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</si>
  <si>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</si>
  <si>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</si>
  <si>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</si>
  <si>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</si>
  <si>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</si>
  <si>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</si>
  <si>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</si>
  <si>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</si>
  <si>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</si>
  <si>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</si>
  <si>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</si>
  <si>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</si>
  <si>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</si>
  <si>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</si>
  <si>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</si>
  <si>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</si>
  <si>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</si>
  <si>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</si>
  <si>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</si>
  <si>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</si>
  <si>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</si>
  <si>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</si>
  <si>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</si>
  <si>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</si>
  <si>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</si>
  <si>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</si>
  <si>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</si>
  <si>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</si>
  <si>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</si>
  <si>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</si>
  <si>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</si>
  <si>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</si>
  <si>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</si>
  <si>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</si>
  <si>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</si>
  <si>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</si>
  <si>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</si>
  <si>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</si>
  <si>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</si>
  <si>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</si>
  <si>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</si>
  <si>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</si>
  <si>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</si>
  <si>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</si>
  <si>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</si>
  <si>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</si>
  <si>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</si>
  <si>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</si>
  <si>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</si>
  <si>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</si>
  <si>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</si>
  <si>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</si>
  <si>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</si>
  <si>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</si>
  <si>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</si>
  <si>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</si>
  <si>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</si>
  <si>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</si>
  <si>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</si>
  <si>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</si>
  <si>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</si>
  <si>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</si>
  <si>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</si>
  <si>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</si>
  <si>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</si>
  <si>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</si>
  <si>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</si>
  <si>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</si>
  <si>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</si>
  <si>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</si>
  <si>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</si>
  <si>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</si>
  <si>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</si>
  <si>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</si>
  <si>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</si>
  <si>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</si>
  <si>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</si>
  <si>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</si>
  <si>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</si>
  <si>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</si>
  <si>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</si>
  <si>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</si>
  <si>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</si>
  <si>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</si>
  <si>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</si>
  <si>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</si>
  <si>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</si>
  <si>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</si>
  <si>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</si>
  <si>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</si>
  <si>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</si>
  <si>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</si>
  <si>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</si>
  <si>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</si>
  <si>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</si>
  <si>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</si>
  <si>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</si>
  <si>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</si>
  <si>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</si>
  <si>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</si>
  <si>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</si>
  <si>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</si>
  <si>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</si>
  <si>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</si>
  <si>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</si>
  <si>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</si>
  <si>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</si>
  <si>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</si>
  <si>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</si>
  <si>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</si>
  <si>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</si>
  <si>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</si>
  <si>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</si>
  <si>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</si>
  <si>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</si>
  <si>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</si>
  <si>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</si>
  <si>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</si>
  <si>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</si>
  <si>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</si>
  <si>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</si>
  <si>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</si>
  <si>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</si>
  <si>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</si>
  <si>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</si>
  <si>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</si>
  <si>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</si>
  <si>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</si>
  <si>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</si>
  <si>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</si>
  <si>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</si>
  <si>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</si>
  <si>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</si>
  <si>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</si>
  <si>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</si>
  <si>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</si>
  <si>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</si>
  <si>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</si>
  <si>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</si>
  <si>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</si>
  <si>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</si>
  <si>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</si>
  <si>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</si>
  <si>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</si>
  <si>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</si>
  <si>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</si>
  <si>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</si>
  <si>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</si>
  <si>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</si>
  <si>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</si>
  <si>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</si>
  <si>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</si>
  <si>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</si>
  <si>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</si>
  <si>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</si>
  <si>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</si>
  <si>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</si>
  <si>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</si>
  <si>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</si>
  <si>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</si>
  <si>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</si>
  <si>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</si>
  <si>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</si>
  <si>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</si>
  <si>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</si>
  <si>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</si>
  <si>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</si>
  <si>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</si>
  <si>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</si>
  <si>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</si>
  <si>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</si>
  <si>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</si>
  <si>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</si>
  <si>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</si>
  <si>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</si>
  <si>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</si>
  <si>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</si>
  <si>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</si>
  <si>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</si>
  <si>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</si>
  <si>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</si>
  <si>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</si>
  <si>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</si>
  <si>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</si>
  <si>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</si>
  <si>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</si>
  <si>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</si>
  <si>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</si>
  <si>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</si>
  <si>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</si>
  <si>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</si>
  <si>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</si>
  <si>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</si>
  <si>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</si>
  <si>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</si>
  <si>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</si>
  <si>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</si>
  <si>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</si>
  <si>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</si>
  <si>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</si>
  <si>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</si>
  <si>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</si>
  <si>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</si>
  <si>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</si>
  <si>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</si>
  <si>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</si>
  <si>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</si>
  <si>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</si>
  <si>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</si>
  <si>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</si>
  <si>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</si>
  <si>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</si>
  <si>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</si>
  <si>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</si>
  <si>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</si>
  <si>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</si>
  <si>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</si>
  <si>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</si>
  <si>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</si>
  <si>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</si>
  <si>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</si>
  <si>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</si>
  <si>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</si>
  <si>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</si>
  <si>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</si>
  <si>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</si>
  <si>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</si>
  <si>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</si>
  <si>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</si>
  <si>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</si>
  <si>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</si>
  <si>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</si>
  <si>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</si>
  <si>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</si>
  <si>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</si>
  <si>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</si>
  <si>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</si>
  <si>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</si>
  <si>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</si>
  <si>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</si>
  <si>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</si>
  <si>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</si>
  <si>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</si>
  <si>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</si>
  <si>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</si>
  <si>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</si>
  <si>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</si>
  <si>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</si>
  <si>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</si>
  <si>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</si>
  <si>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</si>
  <si>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</si>
  <si>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</si>
  <si>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</si>
  <si>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</si>
  <si>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</si>
  <si>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</si>
  <si>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</si>
  <si>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</si>
  <si>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</si>
  <si>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</si>
  <si>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</si>
  <si>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</si>
  <si>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</si>
  <si>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</si>
  <si>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</si>
  <si>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</si>
  <si>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</si>
  <si>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</si>
  <si>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</si>
  <si>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</si>
  <si>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</si>
  <si>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</si>
  <si>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</si>
  <si>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</si>
  <si>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</si>
  <si>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</si>
  <si>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</si>
  <si>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</si>
  <si>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</si>
  <si>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</si>
  <si>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</si>
  <si>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</si>
  <si>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</si>
  <si>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</si>
  <si>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</si>
  <si>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</si>
  <si>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</si>
  <si>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</si>
  <si>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</si>
  <si>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</si>
  <si>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</si>
  <si>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</si>
  <si>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</si>
  <si>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</si>
  <si>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</si>
  <si>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</si>
  <si>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</si>
  <si>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</si>
  <si>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</si>
  <si>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</si>
  <si>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</si>
  <si>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</si>
  <si>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</si>
  <si>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</si>
  <si>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</si>
  <si>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</si>
  <si>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</si>
  <si>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</si>
  <si>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</si>
  <si>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</si>
  <si>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</si>
  <si>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</si>
  <si>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</si>
  <si>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</si>
  <si>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</si>
  <si>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</si>
  <si>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</si>
  <si>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</si>
  <si>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</si>
  <si>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</si>
  <si>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</si>
  <si>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</si>
  <si>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</si>
  <si>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</si>
  <si>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</si>
  <si>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</si>
  <si>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</si>
  <si>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</si>
  <si>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</si>
  <si>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</si>
  <si>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</si>
  <si>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</si>
  <si>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</si>
  <si>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</si>
  <si>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</si>
  <si>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</si>
  <si>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</si>
  <si>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</si>
  <si>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</si>
  <si>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</si>
  <si>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</si>
  <si>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</si>
  <si>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</si>
  <si>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</si>
  <si>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</si>
  <si>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</si>
  <si>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</si>
  <si>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</si>
  <si>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</si>
  <si>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</si>
  <si>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</si>
  <si>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</si>
  <si>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</si>
  <si>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</si>
  <si>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</si>
  <si>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</si>
  <si>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</si>
  <si>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</si>
  <si>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</si>
  <si>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</si>
  <si>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</si>
  <si>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</si>
  <si>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</si>
  <si>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</si>
  <si>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</si>
  <si>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</si>
  <si>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</si>
  <si>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</si>
  <si>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</si>
  <si>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</si>
  <si>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</si>
  <si>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</si>
  <si>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</si>
  <si>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</si>
  <si>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</si>
  <si>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</si>
  <si>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</si>
  <si>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</si>
  <si>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</si>
  <si>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</si>
  <si>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</si>
  <si>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</si>
  <si>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</si>
  <si>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</si>
  <si>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</si>
  <si>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</si>
  <si>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</si>
  <si>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</si>
  <si>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</si>
  <si>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</si>
  <si>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</si>
  <si>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</si>
  <si>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</si>
  <si>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</si>
  <si>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</si>
  <si>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</si>
  <si>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</si>
  <si>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</si>
  <si>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</si>
  <si>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</si>
  <si>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</si>
  <si>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</si>
  <si>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</si>
  <si>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</si>
  <si>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</si>
  <si>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</si>
  <si>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</si>
  <si>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</si>
  <si>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</si>
  <si>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</si>
  <si>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</si>
  <si>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</si>
  <si>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</si>
  <si>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</si>
  <si>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</si>
  <si>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</si>
  <si>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</si>
  <si>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</si>
  <si>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</si>
  <si>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</si>
  <si>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</si>
  <si>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</si>
  <si>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</si>
  <si>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</si>
  <si>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</si>
  <si>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</si>
  <si>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</si>
  <si>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</si>
  <si>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</si>
  <si>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</si>
  <si>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</si>
  <si>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</si>
  <si>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</si>
  <si>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</si>
  <si>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</si>
  <si>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</si>
  <si>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</si>
  <si>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</si>
  <si>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</si>
  <si>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</si>
  <si>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</si>
  <si>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</si>
  <si>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</si>
  <si>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</si>
  <si>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</si>
  <si>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</si>
  <si>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</si>
  <si>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</si>
  <si>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</si>
  <si>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</si>
  <si>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</si>
  <si>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</si>
  <si>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</si>
  <si>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</si>
  <si>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</si>
  <si>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</si>
  <si>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</si>
  <si>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</si>
  <si>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</si>
  <si>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</si>
  <si>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</si>
  <si>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</si>
  <si>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</si>
  <si>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</si>
  <si>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</si>
  <si>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</si>
  <si>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</si>
  <si>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</si>
  <si>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</si>
  <si>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</si>
  <si>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</si>
  <si>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</si>
  <si>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</si>
  <si>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</si>
  <si>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</si>
  <si>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</si>
  <si>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</si>
  <si>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</si>
  <si>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</si>
  <si>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</si>
  <si>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</si>
  <si>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</si>
  <si>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</si>
  <si>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</si>
  <si>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</si>
  <si>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</si>
  <si>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</si>
  <si>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</si>
  <si>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</si>
  <si>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</si>
  <si>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</si>
  <si>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</si>
  <si>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</si>
  <si>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</si>
  <si>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</si>
  <si>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</si>
  <si>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</si>
  <si>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</si>
  <si>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</si>
  <si>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</si>
  <si>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</si>
  <si>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</si>
  <si>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</si>
  <si>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</si>
  <si>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</si>
  <si>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</si>
  <si>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</si>
  <si>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</si>
  <si>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</si>
  <si>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</si>
  <si>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</si>
  <si>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</si>
  <si>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</si>
  <si>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</si>
  <si>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</si>
  <si>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</si>
  <si>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</si>
  <si>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</si>
  <si>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</si>
  <si>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</si>
  <si>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</si>
  <si>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</si>
  <si>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</si>
  <si>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</si>
  <si>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</si>
  <si>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</si>
  <si>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</si>
  <si>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</si>
  <si>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</si>
  <si>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</si>
  <si>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</si>
  <si>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</si>
  <si>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</si>
  <si>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</si>
  <si>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</si>
  <si>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</si>
  <si>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</si>
  <si>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</si>
  <si>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</si>
  <si>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</si>
  <si>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</si>
  <si>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</si>
  <si>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</si>
  <si>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</si>
  <si>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</si>
  <si>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</si>
  <si>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</si>
  <si>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</si>
  <si>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</si>
  <si>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</si>
  <si>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</si>
  <si>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</si>
  <si>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</si>
  <si>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</si>
  <si>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</si>
  <si>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</si>
  <si>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</si>
  <si>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</si>
  <si>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</si>
  <si>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</si>
  <si>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</si>
  <si>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</si>
  <si>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</si>
  <si>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</si>
  <si>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</si>
  <si>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</si>
  <si>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</si>
  <si>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</si>
  <si>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</si>
  <si>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</si>
  <si>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</si>
  <si>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</si>
  <si>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</si>
  <si>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</si>
  <si>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</si>
  <si>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</si>
  <si>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</si>
  <si>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</si>
  <si>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</si>
  <si>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</si>
  <si>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</si>
  <si>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</si>
  <si>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</si>
  <si>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</si>
  <si>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</si>
  <si>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</si>
  <si>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</si>
  <si>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</si>
  <si>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</si>
  <si>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</si>
  <si>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</si>
  <si>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</si>
  <si>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</si>
  <si>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</si>
  <si>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</si>
  <si>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</si>
  <si>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</si>
  <si>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</si>
  <si>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</si>
  <si>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</si>
  <si>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</si>
  <si>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</si>
  <si>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</si>
  <si>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</si>
  <si>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</si>
  <si>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</si>
  <si>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</si>
  <si>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</si>
  <si>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</si>
  <si>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</si>
  <si>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</si>
  <si>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</si>
  <si>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</si>
  <si>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</si>
  <si>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</si>
  <si>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</si>
  <si>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</si>
  <si>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</si>
  <si>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</si>
  <si>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</si>
  <si>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</si>
  <si>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</si>
  <si>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</si>
  <si>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</si>
  <si>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</si>
  <si>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</si>
  <si>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</si>
  <si>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</si>
  <si>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</si>
  <si>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</si>
  <si>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</si>
  <si>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</si>
  <si>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</si>
  <si>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</si>
  <si>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</si>
  <si>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</si>
  <si>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</si>
  <si>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</si>
  <si>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</si>
  <si>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</si>
  <si>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</si>
  <si>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</si>
  <si>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</si>
  <si>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</si>
  <si>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</si>
  <si>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</si>
  <si>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</si>
  <si>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</si>
  <si>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</si>
  <si>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</si>
  <si>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</si>
  <si>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</si>
  <si>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</si>
  <si>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</si>
  <si>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</si>
  <si>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</si>
  <si>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</si>
  <si>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</si>
  <si>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</si>
  <si>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</si>
  <si>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</si>
  <si>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</si>
  <si>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</si>
  <si>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</si>
  <si>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</si>
  <si>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</si>
  <si>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</si>
  <si>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</si>
  <si>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</si>
  <si>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</si>
  <si>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</si>
  <si>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</si>
  <si>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</si>
  <si>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</si>
  <si>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</si>
  <si>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</si>
  <si>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</si>
  <si>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</si>
  <si>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</si>
  <si>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</si>
  <si>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</si>
  <si>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</si>
  <si>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</si>
  <si>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</si>
  <si>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</si>
  <si>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</si>
  <si>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</si>
  <si>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</si>
  <si>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</si>
  <si>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</si>
  <si>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</si>
  <si>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</si>
  <si>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</si>
  <si>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</si>
  <si>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</si>
  <si>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</si>
  <si>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</si>
  <si>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</si>
  <si>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</si>
  <si>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</si>
  <si>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</si>
  <si>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</si>
  <si>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</si>
  <si>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</si>
  <si>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</si>
  <si>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</si>
  <si>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</si>
  <si>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</si>
  <si>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</si>
  <si>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</si>
  <si>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</si>
  <si>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</si>
  <si>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</si>
  <si>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</si>
  <si>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</si>
  <si>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</si>
  <si>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</si>
  <si>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</si>
  <si>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</si>
  <si>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</si>
  <si>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</si>
  <si>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</si>
  <si>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</si>
  <si>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</si>
  <si>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</si>
  <si>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</si>
  <si>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</si>
  <si>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</si>
  <si>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</si>
  <si>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</si>
  <si>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</si>
  <si>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</si>
  <si>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</si>
  <si>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</si>
  <si>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</si>
  <si>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</si>
  <si>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</si>
  <si>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</si>
  <si>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</si>
  <si>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</si>
  <si>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</si>
  <si>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</si>
  <si>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</si>
  <si>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</si>
  <si>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</si>
  <si>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</si>
  <si>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</si>
  <si>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</si>
  <si>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</si>
  <si>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</si>
  <si>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</si>
  <si>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</si>
  <si>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</si>
  <si>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</si>
  <si>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</si>
  <si>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</si>
  <si>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</si>
  <si>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</si>
  <si>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</si>
  <si>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</si>
  <si>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</si>
  <si>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</si>
  <si>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</si>
  <si>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</si>
  <si>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</si>
  <si>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</si>
  <si>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</si>
  <si>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</si>
  <si>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</si>
  <si>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</si>
  <si>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</si>
  <si>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</si>
  <si>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</si>
  <si>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</si>
  <si>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</si>
  <si>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</si>
  <si>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</si>
  <si>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</si>
  <si>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</si>
  <si>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</si>
  <si>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</si>
  <si>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</si>
  <si>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</si>
  <si>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</si>
  <si>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</si>
  <si>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</si>
  <si>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</si>
  <si>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</si>
  <si>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</si>
  <si>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</si>
  <si>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</si>
  <si>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</si>
  <si>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</si>
  <si>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</si>
  <si>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</si>
  <si>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</si>
  <si>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</si>
  <si>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</si>
  <si>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</si>
  <si>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</si>
  <si>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</si>
  <si>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</si>
  <si>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</si>
  <si>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</si>
  <si>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</si>
  <si>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</si>
  <si>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</si>
  <si>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</si>
  <si>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</si>
  <si>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</si>
  <si>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</si>
  <si>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</si>
  <si>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</si>
  <si>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</si>
  <si>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</si>
  <si>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</si>
  <si>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</si>
  <si>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</si>
  <si>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</si>
  <si>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</si>
  <si>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</si>
  <si>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</si>
  <si>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</si>
  <si>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</si>
  <si>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</si>
  <si>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</si>
  <si>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</si>
  <si>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</si>
  <si>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</si>
  <si>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</si>
  <si>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</si>
  <si>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</si>
  <si>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</si>
  <si>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</si>
  <si>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</si>
  <si>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</si>
  <si>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</si>
  <si>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</si>
  <si>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</si>
  <si>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</si>
  <si>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</si>
  <si>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</si>
  <si>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</si>
  <si>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</si>
  <si>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</si>
  <si>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</si>
  <si>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</si>
  <si>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</si>
  <si>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</si>
  <si>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</si>
  <si>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</si>
  <si>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</si>
  <si>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</si>
  <si>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</si>
  <si>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</si>
  <si>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</si>
  <si>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</si>
  <si>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</si>
  <si>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</si>
  <si>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</si>
  <si>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</si>
  <si>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</si>
  <si>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</si>
  <si>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</si>
  <si>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</si>
  <si>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</si>
  <si>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</si>
  <si>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</si>
  <si>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</si>
  <si>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</si>
  <si>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</si>
  <si>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</si>
  <si>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</si>
  <si>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</si>
  <si>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</si>
  <si>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</si>
  <si>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</si>
  <si>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</si>
  <si>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</si>
  <si>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</si>
  <si>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</si>
  <si>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</si>
  <si>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</si>
  <si>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</si>
  <si>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</si>
  <si>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</si>
  <si>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</si>
  <si>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</si>
  <si>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</si>
  <si>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</si>
  <si>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</si>
  <si>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</si>
  <si>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</si>
  <si>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</si>
  <si>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</si>
  <si>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</si>
  <si>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</si>
  <si>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</si>
  <si>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</si>
  <si>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</si>
  <si>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</si>
  <si>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</si>
  <si>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</si>
  <si>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</si>
  <si>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</si>
  <si>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</si>
  <si>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</si>
  <si>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</si>
  <si>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</si>
  <si>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</si>
  <si>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</si>
  <si>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</si>
  <si>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</si>
  <si>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</si>
  <si>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</si>
  <si>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</si>
  <si>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</si>
  <si>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</si>
  <si>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</si>
  <si>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</si>
  <si>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</si>
  <si>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</si>
  <si>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</si>
  <si>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</si>
  <si>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</si>
  <si>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</si>
  <si>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</si>
  <si>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</si>
  <si>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</si>
  <si>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</si>
  <si>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</si>
  <si>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</si>
  <si>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</si>
  <si>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</si>
  <si>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</si>
  <si>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</si>
  <si>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</si>
  <si>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</si>
  <si>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</si>
  <si>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</si>
  <si>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</si>
  <si>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</si>
  <si>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</si>
  <si>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</si>
  <si>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</si>
  <si>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</si>
  <si>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</si>
  <si>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</si>
  <si>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</si>
  <si>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</si>
  <si>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</si>
  <si>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</si>
  <si>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</si>
  <si>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</si>
  <si>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</si>
  <si>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</si>
  <si>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</si>
  <si>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</si>
  <si>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</si>
  <si>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</si>
  <si>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</si>
  <si>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</si>
  <si>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</si>
  <si>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</si>
  <si>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</si>
  <si>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</si>
  <si>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</si>
  <si>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</si>
  <si>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</si>
  <si>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</si>
  <si>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</si>
  <si>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</si>
  <si>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</si>
  <si>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</si>
  <si>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</si>
  <si>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</si>
  <si>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</si>
  <si>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</si>
  <si>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</si>
  <si>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</si>
  <si>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</si>
  <si>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</si>
  <si>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</si>
  <si>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</si>
  <si>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</si>
  <si>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</si>
  <si>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</si>
  <si>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</si>
  <si>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</si>
  <si>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</si>
  <si>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</si>
  <si>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</si>
  <si>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</si>
  <si>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</si>
  <si>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</si>
  <si>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</si>
  <si>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</si>
  <si>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</si>
  <si>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</si>
  <si>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</si>
  <si>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</si>
  <si>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</si>
  <si>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</si>
  <si>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</si>
  <si>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</si>
  <si>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</si>
  <si>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</si>
  <si>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</si>
  <si>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</si>
  <si>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</si>
  <si>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</si>
  <si>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</si>
  <si>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</si>
  <si>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</si>
  <si>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</si>
  <si>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</si>
  <si>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</si>
  <si>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</si>
  <si>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</si>
  <si>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</si>
  <si>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</si>
  <si>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</si>
  <si>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</si>
  <si>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</si>
  <si>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</si>
  <si>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</si>
  <si>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</si>
  <si>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</si>
  <si>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</si>
  <si>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</si>
  <si>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</si>
  <si>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</si>
  <si>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</si>
  <si>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</si>
  <si>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</si>
  <si>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</si>
  <si>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</si>
  <si>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</si>
  <si>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</si>
  <si>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</si>
  <si>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</si>
  <si>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</si>
  <si>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</si>
  <si>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</si>
  <si>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</si>
  <si>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</si>
  <si>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</si>
  <si>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</si>
  <si>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</si>
  <si>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</si>
  <si>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</si>
  <si>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</si>
  <si>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</si>
  <si>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</si>
  <si>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</si>
  <si>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</si>
  <si>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</si>
  <si>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</si>
  <si>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</si>
  <si>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</si>
  <si>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</si>
  <si>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</si>
  <si>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</si>
  <si>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</si>
  <si>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</si>
  <si>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</si>
  <si>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</si>
  <si>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</si>
  <si>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</si>
  <si>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</si>
  <si>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</si>
  <si>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</si>
  <si>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</si>
  <si>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</si>
  <si>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</si>
  <si>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</si>
  <si>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</si>
  <si>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</si>
  <si>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</si>
  <si>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</si>
  <si>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</si>
  <si>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</si>
  <si>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</si>
  <si>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</si>
  <si>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</si>
  <si>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</si>
  <si>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</si>
  <si>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</si>
  <si>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</si>
  <si>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</si>
  <si>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</si>
  <si>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</si>
  <si>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</si>
  <si>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</si>
  <si>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</si>
  <si>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</si>
  <si>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</si>
  <si>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</si>
  <si>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</si>
  <si>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</si>
  <si>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</si>
  <si>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</si>
  <si>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</si>
  <si>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</si>
  <si>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</si>
  <si>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</si>
  <si>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</si>
  <si>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</si>
  <si>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</si>
  <si>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</si>
  <si>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</si>
  <si>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</si>
  <si>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</si>
  <si>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</si>
  <si>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</si>
  <si>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</si>
  <si>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</si>
  <si>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</si>
  <si>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</si>
  <si>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</si>
  <si>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</si>
  <si>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</si>
  <si>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</si>
  <si>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</si>
  <si>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</si>
  <si>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</si>
  <si>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</si>
  <si>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</si>
  <si>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</si>
  <si>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</si>
  <si>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</si>
  <si>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</si>
  <si>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</si>
  <si>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</si>
  <si>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</si>
  <si>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</si>
  <si>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</si>
  <si>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</si>
  <si>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</si>
  <si>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</si>
  <si>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</si>
  <si>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</si>
  <si>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</si>
  <si>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</si>
  <si>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</si>
  <si>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</si>
  <si>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</si>
  <si>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</si>
  <si>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</si>
  <si>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</si>
  <si>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</si>
  <si>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</si>
  <si>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</si>
  <si>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</si>
  <si>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</si>
  <si>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</si>
  <si>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</si>
  <si>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</si>
  <si>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</si>
  <si>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</si>
  <si>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</si>
  <si>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</si>
  <si>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</si>
  <si>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</si>
  <si>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</si>
  <si>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</si>
  <si>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</si>
  <si>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</si>
  <si>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</si>
  <si>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</si>
  <si>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</si>
  <si>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</si>
  <si>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</si>
  <si>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</si>
  <si>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</si>
  <si>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</si>
  <si>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</si>
  <si>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</si>
  <si>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</si>
  <si>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</si>
  <si>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</si>
  <si>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</si>
  <si>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</si>
  <si>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</si>
  <si>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</si>
  <si>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</si>
  <si>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</si>
  <si>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</si>
  <si>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</si>
  <si>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</si>
  <si>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</si>
  <si>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</si>
  <si>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</si>
  <si>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</si>
  <si>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</si>
  <si>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</si>
  <si>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</si>
  <si>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</si>
  <si>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</si>
  <si>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</si>
  <si>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</si>
  <si>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</si>
  <si>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</si>
  <si>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</si>
  <si>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</si>
  <si>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</si>
  <si>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</si>
  <si>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</si>
  <si>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</si>
  <si>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</si>
  <si>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</si>
  <si>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</si>
  <si>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</si>
  <si>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</si>
  <si>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</si>
  <si>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</si>
  <si>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</si>
  <si>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</si>
  <si>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</si>
  <si>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</si>
  <si>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</si>
  <si>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</si>
  <si>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</si>
  <si>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</si>
  <si>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</si>
  <si>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</si>
  <si>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</si>
  <si>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</si>
  <si>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</si>
  <si>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</si>
  <si>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</si>
  <si>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</si>
  <si>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</si>
  <si>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</si>
  <si>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</si>
  <si>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</si>
  <si>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</si>
  <si>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</si>
  <si>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</si>
  <si>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</si>
  <si>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</si>
  <si>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</si>
  <si>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</si>
  <si>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</si>
  <si>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</si>
  <si>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</si>
  <si>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</si>
  <si>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</si>
  <si>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</si>
  <si>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</si>
  <si>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</si>
  <si>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</si>
  <si>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</si>
  <si>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</si>
  <si>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</si>
  <si>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</si>
  <si>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</si>
  <si>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</si>
  <si>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</si>
  <si>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</si>
  <si>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</si>
  <si>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</si>
  <si>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</si>
  <si>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</si>
  <si>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</si>
  <si>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</si>
  <si>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</si>
  <si>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</si>
  <si>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</si>
  <si>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</si>
  <si>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</si>
  <si>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</si>
  <si>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</si>
  <si>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</si>
  <si>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</si>
  <si>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</si>
  <si>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</si>
  <si>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</si>
  <si>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</si>
  <si>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</si>
  <si>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</si>
  <si>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</si>
  <si>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</si>
  <si>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</si>
  <si>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</si>
  <si>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</si>
  <si>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</si>
  <si>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</si>
  <si>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</si>
  <si>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</si>
  <si>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</si>
  <si>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</si>
  <si>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</si>
  <si>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</si>
  <si>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</si>
  <si>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</si>
  <si>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</si>
  <si>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</si>
  <si>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</si>
  <si>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</si>
  <si>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</si>
  <si>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</si>
  <si>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</si>
  <si>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</si>
  <si>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</si>
  <si>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</si>
  <si>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</si>
  <si>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</si>
  <si>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</si>
  <si>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</si>
  <si>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</si>
  <si>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</si>
  <si>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</si>
  <si>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</si>
  <si>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</si>
  <si>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</si>
  <si>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</si>
  <si>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</si>
  <si>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</si>
  <si>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</si>
  <si>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</si>
  <si>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</si>
  <si>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</si>
  <si>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</si>
  <si>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</si>
  <si>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</si>
  <si>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</si>
  <si>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</si>
  <si>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</si>
  <si>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</si>
  <si>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</si>
  <si>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</si>
  <si>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</si>
  <si>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</si>
  <si>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</si>
  <si>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</si>
  <si>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</si>
  <si>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</si>
  <si>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</si>
  <si>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</si>
  <si>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</si>
  <si>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</si>
  <si>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</si>
  <si>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</si>
  <si>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</si>
  <si>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</si>
  <si>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</si>
  <si>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</si>
  <si>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</si>
  <si>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</si>
  <si>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</si>
  <si>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</si>
  <si>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</si>
  <si>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</si>
  <si>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</si>
  <si>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</si>
  <si>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</si>
  <si>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</si>
  <si>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</si>
  <si>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</si>
  <si>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</si>
  <si>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</si>
  <si>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</si>
  <si>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</si>
  <si>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</si>
  <si>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</si>
  <si>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</si>
  <si>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</si>
  <si>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</si>
  <si>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</si>
  <si>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</si>
  <si>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</si>
  <si>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</si>
  <si>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</si>
  <si>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</si>
  <si>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</si>
  <si>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</si>
  <si>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</si>
  <si>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</si>
  <si>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</si>
  <si>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</si>
  <si>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</si>
  <si>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</si>
  <si>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</si>
  <si>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</si>
  <si>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</si>
  <si>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</si>
  <si>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</si>
  <si>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</si>
  <si>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</si>
  <si>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</si>
  <si>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</si>
  <si>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</si>
  <si>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</si>
  <si>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</si>
  <si>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</si>
  <si>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</si>
  <si>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</si>
  <si>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</si>
  <si>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</si>
  <si>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</si>
  <si>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</si>
  <si>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</si>
  <si>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</si>
  <si>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</si>
  <si>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</si>
  <si>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</si>
  <si>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</si>
  <si>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</si>
  <si>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</si>
  <si>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</si>
  <si>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</si>
  <si>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</si>
  <si>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</si>
  <si>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</si>
  <si>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</si>
  <si>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</si>
  <si>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</si>
  <si>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</si>
  <si>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</si>
  <si>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</si>
  <si>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</si>
  <si>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</si>
  <si>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</si>
  <si>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</si>
  <si>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</si>
  <si>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</si>
  <si>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</si>
  <si>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</si>
  <si>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</si>
  <si>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</si>
  <si>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</si>
  <si>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</si>
  <si>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</si>
  <si>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</si>
  <si>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</si>
  <si>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</si>
  <si>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</si>
  <si>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</si>
  <si>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</si>
  <si>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</si>
  <si>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</si>
  <si>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</si>
  <si>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</si>
  <si>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</si>
  <si>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</si>
  <si>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</si>
  <si>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</si>
  <si>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</si>
  <si>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</si>
  <si>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</si>
  <si>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</si>
  <si>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</si>
  <si>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</si>
  <si>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</si>
  <si>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</si>
  <si>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</si>
  <si>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</si>
  <si>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</si>
  <si>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</si>
  <si>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</si>
  <si>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</si>
  <si>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</si>
  <si>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</si>
  <si>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</si>
  <si>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</si>
  <si>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</si>
  <si>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</si>
  <si>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</si>
  <si>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</si>
  <si>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</si>
  <si>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</si>
  <si>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</si>
  <si>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</si>
  <si>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</si>
  <si>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</si>
  <si>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</si>
  <si>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</si>
  <si>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</si>
  <si>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</si>
  <si>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</si>
  <si>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</si>
  <si>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</si>
  <si>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</si>
  <si>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</si>
  <si>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</si>
  <si>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</si>
  <si>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</si>
  <si>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</si>
  <si>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</si>
  <si>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</si>
  <si>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</si>
  <si>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</si>
  <si>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</si>
  <si>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</si>
  <si>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</si>
  <si>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</si>
  <si>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</si>
  <si>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</si>
  <si>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</si>
  <si>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</si>
  <si>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</si>
  <si>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</si>
  <si>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</si>
  <si>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</si>
  <si>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</si>
  <si>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</si>
  <si>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</si>
  <si>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</si>
  <si>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</si>
  <si>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</si>
  <si>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</si>
  <si>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</si>
  <si>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</si>
  <si>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</si>
  <si>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</si>
  <si>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</si>
  <si>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</si>
  <si>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</si>
  <si>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</si>
  <si>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</si>
  <si>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</si>
  <si>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</si>
  <si>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</si>
  <si>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</si>
  <si>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</si>
  <si>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</si>
  <si>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</si>
  <si>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</si>
  <si>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</si>
  <si>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</si>
  <si>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</si>
  <si>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</si>
  <si>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</si>
  <si>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</si>
  <si>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</si>
  <si>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</si>
  <si>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</si>
  <si>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</si>
  <si>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</si>
  <si>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</si>
  <si>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</si>
  <si>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</si>
  <si>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</si>
  <si>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</si>
  <si>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</si>
  <si>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</si>
  <si>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</si>
  <si>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</si>
  <si>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</si>
  <si>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</si>
  <si>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</si>
  <si>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</si>
  <si>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</si>
  <si>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</si>
  <si>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</si>
  <si>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</si>
  <si>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</si>
  <si>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</si>
  <si>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</si>
  <si>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</si>
  <si>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</si>
  <si>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</si>
  <si>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</si>
  <si>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</si>
  <si>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</si>
  <si>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</si>
  <si>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</si>
  <si>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</si>
  <si>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</si>
  <si>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</si>
  <si>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</si>
  <si>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</si>
  <si>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</si>
  <si>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</si>
  <si>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</si>
  <si>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</si>
  <si>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</si>
  <si>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</si>
  <si>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</si>
  <si>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</si>
  <si>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</si>
  <si>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</si>
  <si>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</si>
  <si>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</si>
  <si>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</si>
  <si>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</si>
  <si>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</si>
  <si>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</si>
  <si>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</si>
  <si>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</si>
  <si>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</si>
  <si>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</si>
  <si>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</si>
  <si>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</si>
  <si>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</si>
  <si>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</si>
  <si>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</si>
  <si>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</si>
  <si>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</si>
  <si>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</si>
  <si>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</si>
  <si>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</si>
  <si>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</si>
  <si>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</si>
  <si>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</si>
  <si>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</si>
  <si>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</si>
  <si>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</si>
  <si>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</si>
  <si>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</si>
  <si>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</si>
  <si>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</si>
  <si>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</si>
  <si>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</si>
  <si>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</si>
  <si>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</si>
  <si>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</si>
  <si>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</si>
  <si>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</si>
  <si>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</si>
  <si>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</si>
  <si>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</si>
  <si>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</si>
  <si>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</si>
  <si>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</si>
  <si>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</si>
  <si>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</si>
  <si>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</si>
  <si>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</si>
  <si>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</si>
  <si>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</si>
  <si>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</si>
  <si>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</si>
  <si>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</si>
  <si>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</si>
  <si>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</si>
  <si>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</si>
  <si>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</si>
  <si>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</si>
  <si>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</si>
  <si>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</si>
  <si>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</si>
  <si>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</si>
  <si>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</si>
  <si>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</si>
  <si>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</si>
  <si>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</si>
  <si>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</si>
  <si>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</si>
  <si>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</si>
  <si>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</si>
  <si>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</si>
  <si>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</si>
  <si>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</si>
  <si>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</si>
  <si>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</si>
  <si>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</si>
  <si>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</si>
  <si>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</si>
  <si>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</si>
  <si>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</si>
  <si>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</si>
  <si>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</si>
  <si>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</si>
  <si>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</si>
  <si>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</si>
  <si>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</si>
  <si>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</si>
  <si>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</si>
  <si>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</si>
  <si>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</si>
  <si>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</si>
  <si>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</si>
  <si>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</si>
  <si>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</si>
  <si>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</si>
  <si>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</si>
  <si>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</si>
  <si>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</si>
  <si>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</si>
  <si>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</si>
  <si>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</si>
  <si>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</si>
  <si>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</si>
  <si>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</si>
  <si>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</si>
  <si>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</si>
  <si>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</si>
  <si>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</si>
  <si>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</si>
  <si>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</si>
  <si>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</si>
  <si>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</si>
  <si>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</si>
  <si>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</si>
  <si>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</si>
  <si>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</si>
  <si>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</si>
  <si>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</si>
  <si>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</si>
  <si>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</si>
  <si>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</si>
  <si>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</si>
  <si>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</si>
  <si>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</si>
  <si>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</si>
  <si>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</si>
  <si>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</si>
  <si>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</si>
  <si>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</si>
  <si>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</si>
  <si>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</si>
  <si>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</si>
  <si>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</si>
  <si>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</si>
  <si>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</si>
  <si>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</si>
  <si>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</si>
  <si>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</si>
  <si>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</si>
  <si>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</si>
  <si>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</si>
  <si>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</si>
  <si>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</si>
  <si>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</si>
  <si>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</si>
  <si>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</si>
  <si>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</si>
  <si>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</si>
  <si>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</si>
  <si>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</si>
  <si>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</si>
  <si>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</si>
  <si>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</si>
  <si>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</si>
  <si>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</si>
  <si>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</si>
  <si>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</si>
  <si>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</si>
  <si>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</si>
  <si>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</si>
  <si>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</si>
  <si>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</si>
  <si>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</si>
  <si>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</si>
  <si>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</si>
  <si>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</si>
  <si>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</si>
  <si>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</si>
  <si>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</si>
  <si>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</si>
  <si>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</si>
  <si>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</si>
  <si>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</si>
  <si>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</si>
  <si>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</si>
  <si>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</si>
  <si>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</si>
  <si>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</si>
  <si>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</si>
  <si>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</si>
  <si>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</si>
  <si>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</si>
  <si>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</si>
  <si>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</si>
  <si>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</si>
  <si>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</si>
  <si>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</si>
  <si>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</si>
  <si>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</si>
  <si>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</si>
  <si>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</si>
  <si>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</si>
  <si>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</si>
  <si>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</si>
  <si>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</si>
  <si>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</si>
  <si>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</si>
  <si>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</si>
  <si>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</si>
  <si>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</si>
  <si>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</si>
  <si>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</si>
  <si>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</si>
  <si>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</si>
  <si>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</si>
  <si>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</si>
  <si>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</si>
  <si>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</si>
  <si>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</si>
  <si>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</si>
  <si>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</si>
  <si>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</si>
  <si>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</si>
  <si>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</si>
  <si>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</si>
  <si>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</si>
  <si>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</si>
  <si>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</si>
  <si>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</si>
  <si>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</si>
  <si>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</si>
  <si>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</si>
  <si>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</si>
  <si>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</si>
  <si>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</si>
  <si>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</si>
  <si>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</si>
  <si>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</si>
  <si>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</si>
  <si>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</si>
  <si>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</si>
  <si>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</si>
  <si>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</si>
  <si>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</si>
  <si>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</si>
  <si>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</si>
  <si>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</si>
  <si>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</si>
  <si>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</si>
  <si>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</si>
  <si>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</si>
  <si>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</si>
  <si>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</si>
  <si>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</si>
  <si>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</si>
  <si>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</si>
  <si>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</si>
  <si>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</si>
  <si>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</si>
  <si>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</si>
  <si>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</si>
  <si>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</si>
  <si>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</si>
  <si>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</si>
  <si>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</si>
  <si>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</si>
  <si>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</si>
  <si>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</si>
  <si>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</si>
  <si>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</si>
  <si>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</si>
  <si>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</si>
  <si>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</si>
  <si>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</si>
  <si>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</si>
  <si>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</si>
  <si>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</si>
  <si>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</si>
  <si>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</si>
  <si>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</si>
  <si>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</si>
  <si>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</si>
  <si>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</si>
  <si>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</si>
  <si>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</si>
  <si>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</si>
  <si>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</si>
  <si>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</si>
  <si>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</si>
  <si>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</si>
  <si>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</si>
  <si>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</si>
  <si>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</si>
  <si>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</si>
  <si>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</si>
  <si>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</si>
  <si>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</si>
  <si>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</si>
  <si>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</si>
  <si>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</si>
  <si>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</si>
  <si>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</si>
  <si>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</si>
  <si>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</si>
  <si>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</si>
  <si>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</si>
  <si>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</si>
  <si>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</si>
  <si>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</si>
  <si>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</si>
  <si>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</si>
  <si>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</si>
  <si>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</si>
  <si>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</si>
  <si>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</si>
  <si>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</si>
  <si>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</si>
  <si>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</si>
  <si>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</si>
  <si>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</si>
  <si>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</si>
  <si>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</si>
  <si>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</si>
  <si>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</si>
  <si>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</si>
  <si>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</si>
  <si>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</si>
  <si>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</si>
  <si>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</si>
  <si>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</si>
  <si>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</si>
  <si>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</si>
  <si>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</si>
  <si>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</si>
  <si>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</si>
  <si>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</si>
  <si>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</si>
  <si>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</si>
  <si>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</si>
  <si>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</si>
  <si>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</si>
  <si>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</si>
  <si>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</si>
  <si>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</si>
  <si>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</si>
  <si>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</si>
  <si>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</si>
  <si>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</si>
  <si>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</si>
  <si>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</si>
  <si>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</si>
  <si>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</si>
  <si>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</si>
  <si>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</si>
  <si>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</si>
  <si>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</si>
  <si>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</si>
  <si>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</si>
  <si>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</si>
  <si>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</si>
  <si>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</si>
  <si>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</si>
  <si>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</si>
  <si>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</si>
  <si>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</si>
  <si>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</si>
  <si>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</si>
  <si>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</si>
  <si>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</si>
  <si>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</si>
  <si>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</si>
  <si>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</si>
  <si>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</si>
  <si>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</si>
  <si>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</si>
  <si>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</si>
  <si>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</si>
  <si>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</si>
  <si>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</si>
  <si>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</si>
  <si>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</si>
  <si>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</si>
  <si>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</si>
  <si>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</si>
  <si>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</si>
  <si>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</si>
  <si>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</si>
  <si>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</si>
  <si>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</si>
  <si>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</si>
  <si>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</si>
  <si>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</si>
  <si>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</si>
  <si>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</si>
  <si>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</si>
  <si>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</si>
  <si>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</si>
  <si>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</si>
  <si>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</si>
  <si>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</si>
  <si>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</si>
  <si>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</si>
  <si>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</si>
  <si>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</si>
  <si>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</si>
  <si>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</si>
  <si>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</si>
  <si>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</si>
  <si>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</si>
  <si>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</si>
  <si>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</si>
  <si>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</si>
  <si>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</si>
  <si>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</si>
  <si>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</si>
  <si>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</si>
  <si>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</si>
  <si>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</si>
  <si>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</si>
  <si>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</si>
  <si>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</si>
  <si>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</si>
  <si>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</si>
  <si>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</si>
  <si>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</si>
  <si>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</si>
  <si>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</si>
  <si>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</si>
  <si>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</si>
  <si>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</si>
  <si>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</si>
  <si>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</si>
  <si>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</si>
  <si>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</si>
  <si>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</si>
  <si>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</si>
  <si>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</si>
  <si>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</si>
  <si>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</si>
  <si>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</si>
  <si>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</si>
  <si>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</si>
  <si>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</si>
  <si>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</si>
  <si>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</si>
  <si>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</si>
  <si>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</si>
  <si>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</si>
  <si>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</si>
  <si>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</si>
  <si>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</si>
  <si>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</si>
  <si>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</si>
  <si>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</si>
  <si>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</si>
  <si>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</si>
  <si>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</si>
  <si>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</si>
  <si>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</si>
  <si>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</si>
  <si>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</si>
  <si>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</si>
  <si>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</si>
  <si>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</si>
  <si>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</si>
  <si>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</si>
  <si>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</si>
  <si>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</si>
  <si>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</si>
  <si>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</si>
  <si>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</si>
  <si>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</si>
  <si>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</si>
  <si>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</si>
  <si>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</si>
  <si>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</si>
  <si>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</si>
  <si>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</si>
  <si>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</si>
  <si>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</si>
  <si>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</si>
  <si>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</si>
  <si>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</si>
  <si>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</si>
  <si>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</si>
  <si>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</si>
  <si>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</si>
  <si>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</si>
  <si>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</si>
  <si>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</si>
  <si>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</si>
  <si>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</si>
  <si>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</si>
  <si>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</si>
  <si>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</si>
  <si>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</si>
  <si>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</si>
  <si>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</si>
  <si>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</si>
  <si>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</si>
  <si>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</si>
  <si>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</si>
  <si>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</si>
  <si>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</si>
  <si>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</si>
  <si>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</si>
  <si>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</si>
  <si>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</si>
  <si>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</si>
  <si>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</si>
  <si>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</si>
  <si>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</si>
  <si>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</si>
  <si>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</si>
  <si>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</si>
  <si>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</si>
  <si>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</si>
  <si>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</si>
  <si>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</si>
  <si>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</si>
  <si>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</si>
  <si>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</si>
  <si>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</si>
  <si>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</si>
  <si>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</si>
  <si>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</si>
  <si>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</si>
  <si>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</si>
  <si>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</si>
  <si>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</si>
  <si>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</si>
  <si>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</si>
  <si>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</si>
  <si>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</si>
  <si>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</si>
  <si>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</si>
  <si>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</si>
  <si>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</si>
  <si>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</si>
  <si>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</si>
  <si>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</si>
  <si>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</si>
  <si>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</si>
  <si>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</si>
  <si>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</si>
  <si>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</si>
  <si>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</si>
  <si>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</si>
  <si>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</si>
  <si>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</si>
  <si>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</si>
  <si>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</si>
  <si>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</si>
  <si>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</si>
  <si>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</si>
  <si>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</si>
  <si>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</si>
  <si>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</si>
  <si>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</si>
  <si>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</si>
  <si>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</si>
  <si>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</si>
  <si>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</si>
  <si>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</si>
  <si>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</si>
  <si>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</si>
  <si>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</si>
  <si>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</si>
  <si>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</si>
  <si>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</si>
  <si>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</si>
  <si>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</si>
  <si>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</si>
  <si>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</si>
  <si>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</si>
  <si>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</si>
  <si>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</si>
  <si>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</si>
  <si>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</si>
  <si>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</si>
  <si>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</si>
  <si>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</si>
  <si>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</si>
  <si>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</si>
  <si>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</si>
  <si>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</si>
  <si>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</si>
  <si>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</si>
  <si>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</si>
  <si>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</si>
  <si>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</si>
  <si>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</si>
  <si>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</si>
  <si>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</si>
  <si>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</si>
  <si>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</si>
  <si>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</si>
  <si>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</si>
  <si>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</si>
  <si>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</si>
  <si>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</si>
  <si>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</si>
  <si>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</si>
  <si>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</si>
  <si>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</si>
  <si>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</si>
  <si>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</si>
  <si>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</si>
  <si>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</si>
  <si>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</si>
  <si>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</si>
  <si>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</si>
  <si>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</si>
  <si>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</si>
  <si>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</si>
  <si>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</si>
  <si>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</si>
  <si>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</si>
  <si>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</si>
  <si>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</si>
  <si>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</si>
  <si>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</si>
  <si>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</si>
  <si>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</si>
  <si>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</si>
  <si>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</si>
  <si>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</si>
  <si>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</si>
  <si>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</si>
  <si>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</si>
  <si>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</si>
  <si>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</si>
  <si>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</si>
  <si>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</si>
  <si>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</si>
  <si>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</si>
  <si>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</si>
  <si>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</si>
  <si>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</si>
  <si>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</si>
  <si>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</si>
  <si>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</si>
  <si>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</si>
  <si>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</si>
  <si>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</si>
  <si>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</si>
  <si>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</si>
  <si>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</si>
  <si>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</si>
  <si>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</si>
  <si>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</si>
  <si>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</si>
  <si>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</si>
  <si>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</si>
  <si>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</si>
  <si>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</si>
  <si>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</si>
  <si>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</si>
  <si>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</si>
  <si>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</si>
  <si>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</si>
  <si>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</si>
  <si>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</si>
  <si>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</si>
  <si>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</si>
  <si>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</si>
  <si>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</si>
  <si>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</si>
  <si>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</si>
  <si>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</si>
  <si>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</si>
  <si>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</si>
  <si>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</si>
  <si>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</si>
  <si>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</si>
  <si>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</si>
  <si>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</si>
  <si>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</si>
  <si>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</si>
  <si>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</si>
  <si>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</si>
  <si>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</si>
  <si>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</si>
  <si>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</si>
  <si>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</si>
  <si>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</si>
  <si>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</si>
  <si>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</si>
  <si>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</si>
  <si>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</si>
  <si>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</si>
  <si>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</si>
  <si>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</si>
  <si>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</si>
  <si>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</si>
  <si>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</si>
  <si>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</si>
  <si>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</si>
  <si>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</si>
  <si>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</si>
  <si>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</si>
  <si>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</si>
  <si>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</si>
  <si>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</si>
  <si>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</si>
  <si>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</si>
  <si>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</si>
  <si>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</si>
  <si>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</si>
  <si>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</si>
  <si>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</si>
  <si>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</si>
  <si>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</si>
  <si>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</si>
  <si>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</si>
  <si>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</si>
  <si>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</si>
  <si>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</si>
  <si>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</si>
  <si>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</si>
  <si>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</si>
  <si>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</si>
  <si>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</si>
  <si>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</si>
  <si>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</si>
  <si>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</si>
  <si>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</si>
  <si>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</si>
  <si>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</si>
  <si>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</si>
  <si>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</si>
  <si>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</si>
  <si>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</si>
  <si>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</si>
  <si>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</si>
  <si>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</si>
  <si>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</si>
  <si>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</si>
  <si>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</si>
  <si>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</si>
  <si>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</si>
  <si>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</si>
  <si>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</si>
  <si>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</si>
  <si>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</si>
  <si>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</si>
  <si>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</si>
  <si>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</si>
  <si>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</si>
  <si>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</si>
  <si>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</si>
  <si>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</si>
  <si>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</si>
  <si>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</si>
  <si>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</si>
  <si>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</si>
  <si>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</si>
  <si>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</si>
  <si>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</si>
  <si>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</si>
  <si>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</si>
  <si>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</si>
  <si>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</si>
  <si>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</si>
  <si>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</si>
  <si>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</si>
  <si>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</si>
  <si>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</si>
  <si>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</si>
  <si>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</si>
  <si>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</si>
  <si>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</si>
  <si>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</si>
  <si>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</si>
  <si>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</si>
  <si>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</si>
  <si>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</si>
  <si>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</si>
  <si>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</si>
  <si>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</si>
  <si>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</si>
  <si>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</si>
  <si>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</si>
  <si>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</si>
  <si>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</si>
  <si>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</si>
  <si>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</si>
  <si>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</si>
  <si>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</si>
  <si>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</si>
  <si>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</si>
  <si>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</si>
  <si>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</si>
  <si>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</si>
  <si>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</si>
  <si>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</si>
  <si>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</si>
  <si>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</si>
  <si>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</si>
  <si>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</si>
  <si>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</si>
  <si>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</si>
  <si>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</si>
  <si>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</si>
  <si>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</si>
  <si>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</si>
  <si>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</si>
  <si>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</si>
  <si>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</si>
  <si>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</si>
  <si>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</si>
  <si>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</si>
  <si>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</si>
  <si>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</si>
  <si>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</si>
  <si>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</si>
  <si>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</si>
  <si>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</si>
  <si>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</si>
  <si>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</si>
  <si>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</si>
  <si>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</si>
  <si>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</si>
  <si>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</si>
  <si>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</si>
  <si>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</si>
  <si>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</si>
  <si>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</si>
  <si>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</si>
  <si>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</si>
  <si>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</si>
  <si>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</si>
  <si>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</si>
  <si>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</si>
  <si>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</si>
  <si>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</si>
  <si>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</si>
  <si>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</si>
  <si>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</si>
  <si>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</si>
  <si>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</si>
  <si>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</si>
  <si>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</si>
  <si>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</si>
  <si>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</si>
  <si>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</si>
  <si>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</si>
  <si>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</si>
  <si>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</si>
  <si>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</si>
  <si>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</si>
  <si>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</si>
  <si>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</si>
  <si>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</si>
  <si>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</si>
  <si>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</si>
  <si>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</si>
  <si>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</si>
  <si>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</si>
  <si>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</si>
  <si>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</si>
  <si>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</si>
  <si>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</si>
  <si>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</si>
  <si>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</si>
  <si>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</si>
  <si>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</si>
  <si>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</si>
  <si>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</si>
  <si>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</si>
  <si>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</si>
  <si>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</si>
  <si>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</si>
  <si>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</si>
  <si>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</si>
  <si>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</si>
  <si>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</si>
  <si>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</si>
  <si>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</si>
  <si>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</si>
  <si>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</si>
  <si>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</si>
  <si>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</si>
  <si>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</si>
  <si>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</si>
  <si>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</si>
  <si>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</si>
  <si>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</si>
  <si>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</si>
  <si>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</si>
  <si>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</si>
  <si>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</si>
  <si>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</si>
  <si>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</si>
  <si>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</si>
  <si>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</si>
  <si>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</si>
  <si>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</si>
  <si>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</si>
  <si>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</si>
  <si>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</si>
  <si>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</si>
  <si>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</si>
  <si>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</si>
  <si>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</si>
  <si>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</si>
  <si>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</si>
  <si>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</si>
  <si>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</si>
  <si>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</si>
  <si>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</si>
  <si>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</si>
  <si>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</si>
  <si>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</si>
  <si>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</si>
  <si>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</si>
  <si>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</si>
  <si>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</si>
  <si>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</si>
  <si>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</si>
  <si>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</si>
  <si>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</si>
  <si>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</si>
  <si>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</si>
  <si>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</si>
  <si>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</si>
  <si>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</si>
  <si>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</si>
  <si>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</si>
  <si>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</si>
  <si>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</si>
  <si>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</si>
  <si>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</si>
  <si>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</si>
  <si>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</si>
  <si>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</si>
  <si>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</si>
  <si>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</si>
  <si>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</si>
  <si>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</si>
  <si>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</si>
  <si>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</si>
  <si>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</si>
  <si>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</si>
  <si>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</si>
  <si>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</si>
  <si>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</si>
  <si>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</si>
  <si>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</si>
  <si>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</si>
  <si>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</si>
  <si>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</si>
  <si>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</si>
  <si>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</si>
  <si>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</si>
  <si>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</si>
  <si>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</si>
  <si>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</si>
  <si>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</si>
  <si>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</si>
  <si>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</si>
  <si>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</si>
  <si>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</si>
  <si>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</si>
  <si>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</si>
  <si>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</si>
  <si>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</si>
  <si>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</si>
  <si>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</si>
  <si>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</si>
  <si>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</si>
  <si>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</si>
  <si>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</si>
  <si>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</si>
  <si>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</si>
  <si>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</si>
  <si>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</si>
  <si>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</si>
  <si>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</si>
  <si>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</si>
  <si>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</si>
  <si>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</si>
  <si>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</si>
  <si>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</si>
  <si>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</si>
  <si>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</si>
  <si>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</si>
  <si>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</si>
  <si>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</si>
  <si>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</si>
  <si>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</si>
  <si>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</si>
  <si>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</si>
  <si>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</si>
  <si>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</si>
  <si>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</si>
  <si>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</si>
  <si>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</si>
  <si>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</si>
  <si>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</si>
  <si>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</si>
  <si>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</si>
  <si>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</si>
  <si>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</si>
  <si>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</si>
  <si>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</si>
  <si>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</si>
  <si>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</si>
  <si>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</si>
  <si>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</si>
  <si>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</si>
  <si>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</si>
  <si>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</si>
  <si>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</si>
  <si>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</si>
  <si>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</si>
  <si>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</si>
  <si>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</si>
  <si>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</si>
  <si>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</si>
  <si>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</si>
  <si>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</si>
  <si>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</si>
  <si>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</si>
  <si>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</si>
  <si>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</si>
  <si>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</si>
  <si>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</si>
  <si>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</si>
  <si>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</si>
  <si>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</si>
  <si>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</si>
  <si>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</si>
  <si>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</si>
  <si>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</si>
  <si>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</si>
  <si>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</si>
  <si>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</si>
  <si>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</si>
  <si>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</si>
  <si>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</si>
  <si>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</si>
  <si>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</si>
  <si>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</si>
  <si>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</si>
  <si>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</si>
  <si>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</si>
  <si>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</si>
  <si>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</si>
  <si>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</si>
  <si>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</si>
  <si>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</si>
  <si>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</si>
  <si>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</si>
  <si>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</si>
  <si>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</si>
  <si>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</si>
  <si>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</si>
  <si>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</si>
  <si>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</si>
  <si>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</si>
  <si>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</si>
  <si>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</si>
  <si>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</si>
  <si>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</si>
  <si>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</si>
  <si>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</si>
  <si>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</si>
  <si>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</si>
  <si>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</si>
  <si>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</si>
  <si>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</si>
  <si>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</si>
  <si>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</si>
  <si>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</si>
  <si>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</si>
  <si>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</si>
  <si>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</si>
  <si>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</si>
  <si>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</si>
  <si>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</si>
  <si>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</si>
  <si>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</si>
  <si>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</si>
  <si>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</si>
  <si>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</si>
  <si>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</si>
  <si>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</si>
  <si>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</si>
  <si>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</si>
  <si>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</si>
  <si>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</si>
  <si>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</si>
  <si>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</si>
  <si>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</si>
  <si>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</si>
  <si>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</si>
  <si>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</si>
  <si>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</si>
  <si>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</si>
  <si>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</si>
  <si>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</si>
  <si>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</si>
  <si>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</si>
  <si>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</si>
  <si>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</si>
  <si>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</si>
  <si>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</si>
  <si>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</si>
  <si>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</si>
  <si>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</si>
  <si>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</si>
  <si>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</si>
  <si>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</si>
  <si>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</si>
  <si>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</si>
  <si>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</si>
  <si>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</si>
  <si>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</si>
  <si>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</si>
  <si>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</si>
  <si>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</si>
  <si>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</si>
  <si>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</si>
  <si>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</si>
  <si>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</si>
  <si>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</si>
  <si>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</si>
  <si>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</si>
  <si>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</si>
  <si>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</si>
  <si>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</si>
  <si>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</si>
  <si>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</si>
  <si>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</si>
  <si>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</si>
  <si>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</si>
  <si>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</si>
  <si>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</si>
  <si>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</si>
  <si>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</si>
  <si>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</si>
  <si>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</si>
  <si>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</si>
  <si>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</si>
  <si>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</si>
  <si>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</si>
  <si>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</si>
  <si>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</si>
  <si>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</si>
  <si>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</si>
  <si>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</si>
  <si>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</si>
  <si>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</si>
  <si>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</si>
  <si>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</si>
  <si>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</si>
  <si>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</si>
  <si>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</si>
  <si>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</si>
  <si>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</si>
  <si>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</si>
  <si>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</si>
  <si>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</si>
  <si>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</si>
  <si>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</si>
  <si>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</si>
  <si>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</si>
  <si>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</si>
  <si>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</si>
  <si>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</si>
  <si>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</si>
  <si>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</si>
  <si>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</si>
  <si>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</si>
  <si>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</si>
  <si>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</si>
  <si>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</si>
  <si>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</si>
  <si>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</si>
  <si>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</si>
  <si>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</si>
  <si>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</si>
  <si>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</si>
  <si>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</si>
  <si>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</si>
  <si>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</si>
  <si>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</si>
  <si>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</si>
  <si>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</si>
  <si>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</si>
  <si>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</si>
  <si>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</si>
  <si>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</si>
  <si>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</si>
  <si>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</si>
  <si>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</si>
  <si>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</si>
  <si>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</si>
  <si>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</si>
  <si>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</si>
  <si>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</si>
  <si>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</si>
  <si>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</si>
  <si>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</si>
  <si>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</si>
  <si>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</si>
  <si>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</si>
  <si>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</si>
  <si>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</si>
  <si>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</si>
  <si>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</si>
  <si>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</si>
  <si>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</si>
  <si>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</si>
  <si>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</si>
  <si>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</si>
  <si>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</si>
  <si>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</si>
  <si>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</si>
  <si>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</si>
  <si>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</si>
  <si>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</si>
  <si>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</si>
  <si>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</si>
  <si>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</si>
  <si>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</si>
  <si>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</si>
  <si>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</si>
  <si>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</si>
  <si>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</si>
  <si>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</si>
  <si>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</si>
  <si>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</si>
  <si>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</si>
  <si>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</si>
  <si>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</si>
  <si>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</si>
  <si>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</si>
  <si>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</si>
  <si>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</si>
  <si>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</si>
  <si>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</si>
  <si>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</si>
  <si>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</si>
  <si>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</si>
  <si>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</si>
  <si>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</si>
  <si>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</si>
  <si>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</si>
  <si>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</si>
  <si>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</si>
  <si>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</si>
  <si>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</si>
  <si>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</si>
  <si>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</si>
  <si>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</si>
  <si>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</si>
  <si>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</si>
  <si>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</si>
  <si>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</si>
  <si>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</si>
  <si>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</si>
  <si>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</si>
  <si>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</si>
  <si>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</si>
  <si>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</si>
  <si>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</si>
  <si>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</si>
  <si>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</si>
  <si>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</si>
  <si>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</si>
  <si>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</si>
  <si>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</si>
  <si>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</si>
  <si>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</si>
  <si>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</si>
  <si>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</si>
  <si>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</si>
  <si>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</si>
  <si>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</si>
  <si>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</si>
  <si>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</si>
  <si>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</si>
  <si>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</si>
  <si>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</si>
  <si>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</si>
  <si>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</si>
  <si>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</si>
  <si>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</si>
  <si>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</si>
  <si>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</si>
  <si>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</si>
  <si>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</si>
  <si>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</si>
  <si>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</si>
  <si>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</si>
  <si>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</si>
  <si>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</si>
  <si>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</si>
  <si>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</si>
  <si>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</si>
  <si>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</si>
  <si>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</si>
  <si>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</si>
  <si>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</si>
  <si>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</si>
  <si>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</si>
  <si>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</si>
  <si>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</si>
  <si>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</si>
  <si>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</si>
  <si>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</si>
  <si>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</si>
  <si>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</si>
  <si>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</si>
  <si>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</si>
  <si>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</si>
  <si>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</si>
  <si>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</si>
  <si>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</si>
  <si>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</si>
  <si>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</si>
  <si>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</si>
  <si>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</si>
  <si>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</si>
  <si>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</si>
  <si>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</si>
  <si>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</si>
  <si>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</si>
  <si>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</si>
  <si>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</si>
  <si>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</si>
  <si>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</si>
  <si>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</si>
  <si>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</si>
  <si>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</si>
  <si>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</si>
  <si>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</si>
  <si>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</si>
  <si>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</si>
  <si>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</si>
  <si>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</si>
  <si>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</si>
  <si>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</si>
  <si>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</si>
  <si>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</si>
  <si>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</si>
  <si>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</si>
  <si>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</si>
  <si>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</si>
  <si>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</si>
  <si>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</si>
  <si>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</si>
  <si>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</si>
  <si>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</si>
  <si>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</si>
  <si>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</si>
  <si>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</si>
  <si>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</si>
  <si>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</si>
  <si>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</si>
  <si>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</si>
  <si>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</si>
  <si>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</si>
  <si>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</si>
  <si>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</si>
  <si>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</si>
  <si>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</si>
  <si>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</si>
  <si>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</si>
  <si>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</si>
  <si>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</si>
  <si>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</si>
  <si>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</si>
  <si>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</si>
  <si>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</si>
  <si>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</si>
  <si>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</si>
  <si>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</si>
  <si>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</si>
  <si>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</si>
  <si>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</si>
  <si>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</si>
  <si>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</si>
  <si>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</si>
  <si>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</si>
  <si>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</si>
  <si>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</si>
  <si>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</si>
  <si>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</si>
  <si>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</si>
  <si>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</si>
  <si>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</si>
  <si>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</si>
  <si>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</si>
  <si>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</si>
  <si>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</si>
  <si>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</si>
  <si>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</si>
  <si>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</si>
  <si>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</si>
  <si>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</si>
  <si>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</si>
  <si>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</si>
  <si>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</si>
  <si>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</si>
  <si>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</si>
  <si>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</si>
  <si>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</si>
  <si>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</si>
  <si>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</si>
  <si>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</si>
  <si>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</si>
  <si>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</si>
  <si>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</si>
  <si>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</si>
  <si>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</si>
  <si>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</si>
  <si>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</si>
  <si>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</si>
  <si>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</si>
  <si>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</si>
  <si>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</si>
  <si>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</si>
  <si>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</si>
  <si>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</si>
  <si>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</si>
  <si>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</si>
  <si>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</si>
  <si>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</si>
  <si>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</si>
  <si>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</si>
  <si>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</si>
  <si>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</si>
  <si>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</si>
  <si>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</si>
  <si>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</si>
  <si>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</si>
  <si>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</si>
  <si>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</si>
  <si>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</si>
  <si>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</si>
  <si>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</si>
  <si>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</si>
  <si>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</si>
  <si>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</si>
  <si>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</si>
  <si>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</si>
  <si>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</si>
  <si>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</si>
  <si>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</si>
  <si>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</si>
  <si>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</si>
  <si>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</si>
  <si>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</si>
  <si>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</si>
  <si>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</si>
  <si>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</si>
  <si>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</si>
  <si>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</si>
  <si>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</si>
  <si>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</si>
  <si>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</si>
  <si>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</si>
  <si>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</si>
  <si>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</si>
  <si>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</si>
  <si>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</si>
  <si>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</si>
  <si>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</si>
  <si>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</si>
  <si>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</si>
  <si>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</si>
  <si>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</si>
  <si>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</si>
  <si>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</si>
  <si>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</si>
  <si>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</si>
  <si>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</si>
  <si>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</si>
  <si>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</si>
  <si>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</si>
  <si>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</si>
  <si>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</si>
  <si>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</si>
  <si>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</si>
  <si>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</si>
  <si>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</si>
  <si>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</si>
  <si>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</si>
  <si>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</si>
  <si>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</si>
  <si>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</si>
  <si>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</si>
  <si>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</si>
  <si>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</si>
  <si>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</si>
  <si>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</si>
  <si>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</si>
  <si>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</si>
  <si>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</si>
  <si>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</si>
  <si>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</si>
  <si>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</si>
  <si>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</si>
  <si>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</si>
  <si>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</si>
  <si>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</si>
  <si>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</si>
  <si>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</si>
  <si>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</si>
  <si>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</si>
  <si>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</si>
  <si>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</si>
  <si>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</si>
  <si>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</si>
  <si>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</si>
  <si>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</si>
  <si>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</si>
  <si>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</si>
  <si>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</si>
  <si>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</si>
  <si>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</si>
  <si>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</si>
  <si>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</si>
  <si>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</si>
  <si>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</si>
  <si>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</si>
  <si>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</si>
  <si>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</si>
  <si>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</si>
  <si>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</si>
  <si>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</si>
  <si>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</si>
  <si>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</si>
  <si>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</si>
  <si>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</si>
  <si>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</si>
  <si>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</si>
  <si>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</si>
  <si>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</si>
  <si>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</si>
  <si>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</si>
  <si>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</si>
  <si>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</si>
  <si>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</si>
  <si>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</si>
  <si>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</si>
  <si>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</si>
  <si>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</si>
  <si>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</si>
  <si>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</si>
  <si>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</si>
  <si>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</si>
  <si>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</si>
  <si>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</si>
  <si>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</si>
  <si>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</si>
  <si>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</si>
  <si>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</si>
  <si>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</si>
  <si>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</si>
  <si>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</si>
  <si>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</si>
  <si>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</si>
  <si>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</si>
  <si>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</si>
  <si>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</si>
  <si>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</si>
  <si>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</si>
  <si>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</si>
  <si>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</si>
  <si>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</si>
  <si>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</si>
  <si>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</si>
  <si>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</si>
  <si>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</si>
  <si>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</si>
  <si>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</si>
  <si>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</si>
  <si>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</si>
  <si>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</si>
  <si>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</si>
  <si>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</si>
  <si>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</si>
  <si>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</si>
  <si>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</si>
  <si>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</si>
  <si>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</si>
  <si>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</si>
  <si>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</si>
  <si>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</si>
  <si>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</si>
  <si>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</si>
  <si>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</si>
  <si>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</si>
  <si>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</si>
  <si>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</si>
  <si>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</si>
  <si>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</si>
  <si>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</si>
  <si>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</si>
  <si>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</si>
  <si>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</si>
  <si>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</si>
  <si>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</si>
  <si>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</si>
  <si>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</si>
  <si>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</si>
  <si>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</si>
  <si>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</si>
  <si>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</si>
  <si>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</si>
  <si>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</si>
  <si>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</si>
  <si>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</si>
  <si>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</si>
  <si>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</si>
  <si>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</si>
  <si>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</si>
  <si>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</si>
  <si>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</si>
  <si>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</si>
  <si>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</si>
  <si>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</si>
  <si>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</si>
  <si>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</si>
  <si>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</si>
  <si>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</si>
  <si>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</si>
  <si>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</si>
  <si>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</si>
  <si>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</si>
  <si>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</si>
  <si>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</si>
  <si>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</si>
  <si>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</si>
  <si>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</si>
  <si>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</si>
  <si>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</si>
  <si>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</si>
  <si>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</si>
  <si>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</si>
  <si>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</si>
  <si>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</si>
  <si>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</si>
  <si>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</si>
  <si>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</si>
  <si>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</si>
  <si>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</si>
  <si>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</si>
  <si>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</si>
  <si>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</si>
  <si>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</si>
  <si>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</si>
  <si>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</si>
  <si>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</si>
  <si>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</si>
  <si>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</si>
  <si>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</si>
  <si>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</si>
  <si>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</si>
  <si>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</si>
  <si>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</si>
  <si>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</si>
  <si>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</si>
  <si>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</si>
  <si>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</si>
  <si>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</si>
  <si>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</si>
  <si>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</si>
  <si>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</si>
  <si>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</si>
  <si>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</si>
  <si>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</si>
  <si>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</si>
  <si>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</si>
  <si>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</si>
  <si>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</si>
  <si>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</si>
  <si>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</si>
  <si>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</si>
  <si>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</si>
  <si>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</si>
  <si>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</si>
  <si>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</si>
  <si>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</si>
  <si>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</si>
  <si>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</si>
  <si>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</si>
  <si>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</si>
  <si>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</si>
  <si>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</si>
  <si>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</si>
  <si>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</si>
  <si>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</si>
  <si>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</si>
  <si>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</si>
  <si>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</si>
  <si>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</si>
  <si>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</si>
  <si>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</si>
  <si>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</si>
  <si>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</si>
  <si>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</si>
  <si>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</si>
  <si>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</si>
  <si>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</si>
  <si>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</si>
  <si>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</si>
  <si>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</si>
  <si>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</si>
  <si>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</si>
  <si>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</si>
  <si>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</si>
  <si>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</si>
  <si>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</si>
  <si>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</si>
  <si>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</si>
  <si>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</si>
  <si>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</si>
  <si>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</si>
  <si>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</si>
  <si>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</si>
  <si>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</si>
  <si>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</si>
  <si>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</si>
  <si>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</si>
  <si>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</si>
  <si>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</si>
  <si>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</si>
  <si>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</si>
  <si>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</si>
  <si>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</si>
  <si>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</si>
  <si>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</si>
  <si>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</si>
  <si>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</si>
  <si>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</si>
  <si>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</si>
  <si>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</si>
  <si>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</si>
  <si>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</si>
  <si>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</si>
  <si>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</si>
  <si>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</si>
  <si>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</si>
  <si>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</si>
  <si>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</si>
  <si>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</si>
  <si>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</si>
  <si>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</si>
  <si>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</si>
  <si>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</si>
  <si>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</si>
  <si>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</si>
  <si>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</si>
  <si>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</si>
  <si>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</si>
  <si>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</si>
  <si>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</si>
  <si>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</si>
  <si>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</si>
  <si>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</si>
  <si>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</si>
  <si>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</si>
  <si>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</si>
  <si>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</si>
  <si>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</si>
  <si>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</si>
  <si>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</si>
  <si>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</si>
  <si>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</si>
  <si>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</si>
  <si>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</si>
  <si>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</si>
  <si>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</si>
  <si>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</si>
  <si>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</si>
  <si>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</si>
  <si>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</si>
  <si>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</si>
  <si>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</si>
  <si>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</si>
  <si>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</si>
  <si>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</si>
  <si>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</si>
  <si>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</si>
  <si>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</si>
  <si>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</si>
  <si>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</si>
  <si>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</si>
  <si>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</si>
  <si>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</si>
  <si>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</si>
  <si>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</si>
  <si>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</si>
  <si>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</si>
  <si>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</si>
  <si>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</si>
  <si>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</si>
  <si>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</si>
  <si>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</si>
  <si>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</si>
  <si>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</si>
  <si>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</si>
  <si>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</si>
  <si>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</si>
  <si>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</si>
  <si>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</si>
  <si>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</si>
  <si>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</si>
  <si>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</si>
  <si>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</si>
  <si>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</si>
  <si>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</si>
  <si>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</si>
  <si>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</si>
  <si>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</si>
  <si>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</si>
  <si>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</si>
  <si>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</si>
  <si>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</si>
  <si>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</si>
  <si>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</si>
  <si>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</si>
  <si>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</si>
  <si>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</si>
  <si>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</si>
  <si>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</si>
  <si>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</si>
  <si>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</si>
  <si>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</si>
  <si>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</si>
  <si>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</si>
  <si>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</si>
  <si>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</si>
  <si>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</si>
  <si>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</si>
  <si>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</si>
  <si>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</si>
  <si>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</si>
  <si>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</si>
  <si>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</si>
  <si>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</si>
  <si>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</si>
  <si>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</si>
  <si>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</si>
  <si>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</si>
  <si>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</si>
  <si>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</si>
  <si>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</si>
  <si>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</si>
  <si>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</si>
  <si>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</si>
  <si>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</si>
  <si>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</si>
  <si>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</si>
  <si>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</si>
  <si>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</si>
  <si>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</si>
  <si>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</si>
  <si>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</si>
  <si>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</si>
  <si>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</si>
  <si>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</si>
  <si>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</si>
  <si>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</si>
  <si>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</si>
  <si>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</si>
  <si>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</si>
  <si>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</si>
  <si>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</si>
  <si>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</si>
  <si>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</si>
  <si>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</si>
  <si>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</si>
  <si>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</si>
  <si>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</si>
  <si>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</si>
  <si>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</si>
  <si>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</si>
  <si>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</si>
  <si>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</si>
  <si>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</si>
  <si>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</si>
  <si>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</si>
  <si>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</si>
  <si>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</si>
  <si>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</si>
  <si>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</si>
  <si>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</si>
  <si>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</si>
  <si>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</si>
  <si>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</si>
  <si>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</si>
  <si>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</si>
  <si>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</si>
  <si>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</si>
  <si>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</si>
  <si>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</si>
  <si>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</si>
  <si>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</si>
  <si>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</si>
  <si>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</si>
  <si>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</si>
  <si>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</si>
  <si>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</si>
  <si>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</si>
  <si>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</si>
  <si>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</si>
  <si>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</si>
  <si>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</si>
  <si>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</si>
  <si>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</si>
  <si>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</si>
  <si>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</si>
  <si>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</si>
  <si>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</si>
  <si>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</si>
  <si>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</si>
  <si>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</si>
  <si>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</si>
  <si>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</si>
  <si>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</si>
  <si>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</si>
  <si>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</si>
  <si>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</si>
  <si>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</si>
  <si>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</si>
  <si>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</si>
  <si>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</si>
  <si>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</si>
  <si>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</si>
  <si>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</si>
  <si>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</si>
  <si>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</si>
  <si>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</si>
  <si>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</si>
  <si>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</si>
  <si>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</si>
  <si>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</si>
  <si>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</si>
  <si>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</si>
  <si>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</si>
  <si>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</si>
  <si>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</si>
  <si>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</si>
  <si>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</si>
  <si>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</si>
  <si>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</si>
  <si>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</si>
  <si>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</si>
  <si>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</si>
  <si>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</si>
  <si>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</si>
  <si>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</si>
  <si>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</si>
  <si>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</si>
  <si>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</si>
  <si>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</si>
  <si>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</si>
  <si>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</si>
  <si>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</si>
  <si>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</si>
  <si>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</si>
  <si>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</si>
  <si>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</si>
  <si>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</si>
  <si>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</si>
  <si>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</si>
  <si>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</si>
  <si>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</si>
  <si>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</si>
  <si>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</si>
  <si>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</si>
  <si>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</si>
  <si>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</si>
  <si>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</si>
  <si>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</si>
  <si>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</si>
  <si>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</si>
  <si>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</si>
  <si>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</si>
  <si>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</si>
  <si>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</si>
  <si>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</si>
  <si>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</si>
  <si>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</si>
  <si>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</si>
  <si>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</si>
  <si>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</si>
  <si>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</si>
  <si>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</si>
  <si>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</si>
  <si>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</si>
  <si>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</si>
  <si>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</si>
  <si>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</si>
  <si>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</si>
  <si>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</si>
  <si>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</si>
  <si>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</si>
  <si>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</si>
  <si>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</si>
  <si>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</si>
  <si>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</si>
  <si>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</si>
  <si>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</si>
  <si>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</si>
  <si>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</si>
  <si>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</si>
  <si>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</si>
  <si>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</si>
  <si>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</si>
  <si>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</si>
  <si>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</si>
  <si>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</si>
  <si>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</si>
  <si>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</si>
  <si>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</si>
  <si>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</si>
  <si>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</si>
  <si>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</si>
  <si>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</si>
  <si>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</si>
  <si>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</si>
  <si>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</si>
  <si>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</si>
  <si>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</si>
  <si>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</si>
  <si>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</si>
  <si>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</si>
  <si>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</si>
  <si>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</si>
  <si>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</si>
  <si>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</si>
  <si>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</si>
  <si>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</si>
  <si>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</si>
  <si>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</si>
  <si>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</si>
  <si>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</si>
  <si>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</si>
  <si>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</si>
  <si>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</si>
  <si>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</si>
  <si>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</si>
  <si>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</si>
  <si>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</si>
  <si>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</si>
  <si>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</si>
  <si>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</si>
  <si>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</si>
  <si>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</si>
  <si>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</si>
  <si>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</si>
  <si>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</si>
  <si>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</si>
  <si>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</si>
  <si>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</si>
  <si>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</si>
  <si>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</si>
  <si>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</si>
  <si>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</si>
  <si>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</si>
  <si>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</si>
  <si>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</si>
  <si>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</si>
  <si>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</si>
  <si>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</si>
  <si>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</si>
  <si>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</si>
  <si>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</si>
  <si>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</si>
  <si>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</si>
  <si>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</si>
  <si>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</si>
  <si>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</si>
  <si>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</si>
  <si>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</si>
  <si>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</si>
  <si>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</si>
  <si>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</si>
  <si>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</si>
  <si>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</si>
  <si>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</si>
  <si>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</si>
  <si>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</si>
  <si>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</si>
  <si>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</si>
  <si>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</si>
  <si>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</si>
  <si>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</si>
  <si>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</si>
  <si>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</si>
  <si>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</si>
  <si>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</si>
  <si>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</si>
  <si>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</si>
  <si>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</si>
  <si>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</si>
  <si>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</si>
  <si>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</si>
  <si>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</si>
  <si>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</si>
  <si>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</si>
  <si>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</si>
  <si>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</si>
  <si>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</si>
  <si>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</si>
  <si>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</si>
  <si>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</si>
  <si>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</si>
  <si>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</si>
  <si>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</si>
  <si>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</si>
  <si>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</si>
  <si>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</si>
  <si>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</si>
  <si>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</si>
  <si>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</si>
  <si>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</si>
  <si>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</si>
  <si>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</si>
  <si>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</si>
  <si>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</si>
  <si>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</si>
  <si>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</si>
  <si>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</si>
  <si>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</si>
  <si>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</si>
  <si>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</si>
  <si>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</si>
  <si>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</si>
  <si>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</si>
  <si>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</si>
  <si>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</si>
  <si>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</si>
  <si>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</si>
  <si>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</si>
  <si>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</si>
  <si>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</si>
  <si>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</si>
  <si>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</si>
  <si>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</si>
  <si>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</si>
  <si>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</si>
  <si>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</si>
  <si>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</si>
  <si>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</si>
  <si>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</si>
  <si>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</si>
  <si>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</si>
  <si>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</si>
  <si>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</si>
  <si>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</si>
  <si>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</si>
  <si>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</si>
  <si>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</si>
  <si>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</si>
  <si>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</si>
  <si>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</si>
  <si>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</si>
  <si>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</si>
  <si>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</si>
  <si>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</si>
  <si>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</si>
  <si>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</si>
  <si>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</si>
  <si>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</si>
  <si>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</si>
  <si>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</si>
  <si>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</si>
  <si>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</si>
  <si>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</si>
  <si>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</si>
  <si>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</si>
  <si>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</si>
  <si>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</si>
  <si>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</si>
  <si>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</si>
  <si>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</si>
  <si>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</si>
  <si>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</si>
  <si>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</si>
  <si>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</si>
  <si>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</si>
  <si>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</si>
  <si>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</si>
  <si>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</si>
  <si>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</si>
  <si>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</si>
  <si>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</si>
  <si>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</si>
  <si>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</si>
  <si>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</si>
  <si>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</si>
  <si>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</si>
  <si>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</si>
  <si>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</si>
  <si>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</si>
  <si>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</si>
  <si>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</si>
  <si>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</si>
  <si>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</si>
  <si>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</si>
  <si>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</si>
  <si>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</si>
  <si>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</si>
  <si>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</si>
  <si>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</si>
  <si>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</si>
  <si>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</si>
  <si>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</si>
  <si>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</si>
  <si>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</si>
  <si>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</si>
  <si>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</si>
  <si>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</si>
  <si>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</si>
  <si>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</si>
  <si>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</si>
  <si>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</si>
  <si>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</si>
  <si>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</si>
  <si>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</si>
  <si>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</si>
  <si>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</si>
  <si>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</si>
  <si>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</si>
  <si>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</si>
  <si>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</si>
  <si>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</si>
  <si>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</si>
  <si>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</si>
  <si>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</si>
  <si>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</si>
  <si>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</si>
  <si>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</si>
  <si>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</si>
  <si>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</si>
  <si>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</si>
  <si>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</si>
  <si>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</si>
  <si>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</si>
  <si>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</si>
  <si>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</si>
  <si>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</si>
  <si>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</si>
  <si>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</si>
  <si>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</si>
  <si>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</si>
  <si>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</si>
  <si>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</si>
  <si>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</si>
  <si>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</si>
  <si>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</si>
  <si>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</si>
  <si>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</si>
  <si>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</si>
  <si>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</si>
  <si>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</si>
  <si>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</si>
  <si>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</si>
  <si>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</si>
  <si>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</si>
  <si>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</si>
  <si>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</si>
  <si>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</si>
  <si>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</si>
  <si>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</si>
  <si>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</si>
  <si>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</si>
  <si>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</si>
  <si>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</si>
  <si>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</si>
  <si>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</si>
  <si>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</si>
  <si>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</si>
  <si>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</si>
  <si>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</si>
  <si>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</si>
  <si>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</si>
  <si>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</si>
  <si>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</si>
  <si>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</si>
  <si>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</si>
  <si>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</si>
  <si>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</si>
  <si>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</si>
  <si>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</si>
  <si>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</si>
  <si>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</si>
  <si>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</si>
  <si>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</si>
  <si>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</si>
  <si>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</si>
  <si>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</si>
  <si>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</si>
  <si>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</si>
  <si>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</si>
  <si>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</si>
  <si>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</si>
  <si>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</si>
  <si>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</si>
  <si>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</si>
  <si>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</si>
  <si>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</si>
  <si>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</si>
  <si>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</si>
  <si>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</si>
  <si>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</si>
  <si>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</si>
  <si>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</si>
  <si>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</si>
  <si>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</si>
  <si>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</si>
  <si>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</si>
  <si>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</si>
  <si>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</si>
  <si>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</si>
  <si>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</si>
  <si>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</si>
  <si>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</si>
  <si>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</si>
  <si>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</si>
  <si>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</si>
  <si>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</si>
  <si>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</si>
  <si>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</si>
  <si>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</si>
  <si>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</si>
  <si>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</si>
  <si>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</si>
  <si>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</si>
  <si>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</si>
  <si>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</si>
  <si>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</si>
  <si>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</si>
  <si>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</si>
  <si>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</si>
  <si>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</si>
  <si>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</si>
  <si>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</si>
  <si>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</si>
  <si>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</si>
  <si>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</si>
  <si>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</si>
  <si>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</si>
  <si>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</si>
  <si>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</si>
  <si>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</si>
  <si>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</si>
  <si>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</si>
  <si>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</si>
  <si>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</si>
  <si>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</si>
  <si>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</si>
  <si>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</si>
  <si>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</si>
  <si>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</si>
  <si>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</si>
  <si>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</si>
  <si>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</si>
  <si>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</si>
  <si>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</si>
  <si>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</si>
  <si>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</si>
  <si>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</si>
  <si>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</si>
  <si>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</si>
  <si>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</si>
  <si>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</si>
  <si>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</si>
  <si>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</si>
  <si>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</si>
  <si>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</si>
  <si>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</si>
  <si>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</si>
  <si>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</si>
  <si>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</si>
  <si>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</si>
  <si>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</si>
  <si>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</si>
  <si>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</si>
  <si>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</si>
  <si>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</si>
  <si>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</si>
  <si>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</si>
  <si>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</si>
  <si>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</si>
  <si>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</si>
  <si>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</si>
  <si>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</si>
  <si>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</si>
  <si>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</si>
  <si>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</si>
  <si>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</si>
  <si>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</si>
  <si>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</si>
  <si>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</si>
  <si>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</si>
  <si>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</si>
  <si>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</si>
  <si>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</si>
  <si>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</si>
  <si>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</si>
  <si>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</si>
  <si>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</si>
  <si>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</si>
  <si>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</si>
  <si>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</si>
  <si>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</si>
  <si>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</si>
  <si>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</si>
  <si>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</si>
  <si>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</si>
  <si>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</si>
  <si>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</si>
  <si>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</si>
  <si>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</si>
  <si>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</si>
  <si>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</si>
  <si>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</si>
  <si>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</si>
  <si>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</si>
  <si>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</si>
  <si>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</si>
  <si>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</si>
  <si>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</si>
  <si>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</si>
  <si>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</si>
  <si>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</si>
  <si>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</si>
  <si>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</si>
  <si>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</si>
  <si>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</si>
  <si>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</si>
  <si>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</si>
  <si>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</si>
  <si>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</si>
  <si>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</si>
  <si>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</si>
  <si>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</si>
  <si>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</si>
  <si>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</si>
  <si>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</si>
  <si>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</si>
  <si>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</si>
  <si>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</si>
  <si>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</si>
  <si>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</si>
  <si>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</si>
  <si>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</si>
  <si>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</si>
  <si>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</si>
  <si>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</si>
  <si>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</si>
  <si>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</si>
  <si>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</si>
  <si>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</si>
  <si>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</si>
  <si>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</si>
  <si>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</si>
  <si>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</si>
  <si>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</si>
  <si>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</si>
  <si>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</si>
  <si>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</si>
  <si>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</si>
  <si>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</si>
  <si>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</si>
  <si>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</si>
  <si>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</si>
  <si>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</si>
  <si>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</si>
  <si>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</si>
  <si>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</si>
  <si>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</si>
  <si>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</si>
  <si>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</si>
  <si>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</si>
  <si>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</si>
  <si>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</si>
  <si>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</si>
  <si>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</si>
  <si>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</si>
  <si>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</si>
  <si>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</si>
  <si>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</si>
  <si>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</si>
  <si>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</si>
  <si>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</si>
  <si>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</si>
  <si>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</si>
  <si>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</si>
  <si>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</si>
  <si>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</si>
  <si>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</si>
  <si>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</si>
  <si>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</si>
  <si>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</si>
  <si>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</si>
  <si>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</si>
  <si>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</si>
  <si>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</si>
  <si>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</si>
  <si>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</si>
  <si>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</si>
  <si>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</si>
  <si>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</si>
  <si>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</si>
  <si>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</si>
  <si>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</si>
  <si>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</si>
  <si>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</si>
  <si>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</si>
  <si>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</si>
  <si>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</si>
  <si>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</si>
  <si>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</si>
  <si>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</si>
  <si>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</si>
  <si>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</si>
  <si>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</si>
  <si>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</si>
  <si>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</si>
  <si>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</si>
  <si>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</si>
  <si>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</si>
  <si>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</si>
  <si>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</si>
  <si>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</si>
  <si>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</si>
  <si>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</si>
  <si>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</si>
  <si>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</si>
  <si>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</si>
  <si>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</si>
  <si>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</si>
  <si>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</si>
  <si>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</si>
  <si>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</si>
  <si>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</si>
  <si>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</si>
  <si>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</si>
  <si>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</si>
  <si>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</si>
  <si>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</si>
  <si>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</si>
  <si>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</si>
  <si>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</si>
  <si>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</si>
  <si>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</si>
  <si>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</si>
  <si>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</si>
  <si>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</si>
  <si>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</si>
  <si>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</si>
  <si>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</si>
  <si>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</si>
  <si>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</si>
  <si>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</si>
  <si>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</si>
  <si>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</si>
  <si>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</si>
  <si>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</si>
  <si>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</si>
  <si>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</si>
  <si>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</si>
  <si>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</si>
  <si>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</si>
  <si>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</si>
  <si>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</si>
  <si>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</si>
  <si>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</si>
  <si>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</si>
  <si>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</si>
  <si>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</si>
  <si>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</si>
  <si>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</si>
  <si>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</si>
  <si>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</si>
  <si>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</si>
  <si>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</si>
  <si>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</si>
  <si>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</si>
  <si>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</si>
  <si>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</si>
  <si>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</si>
  <si>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</si>
  <si>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</si>
  <si>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</si>
  <si>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</si>
  <si>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</si>
  <si>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</si>
  <si>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</si>
  <si>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</si>
  <si>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</si>
  <si>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</si>
  <si>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</si>
  <si>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</si>
  <si>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</si>
  <si>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</si>
  <si>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</si>
  <si>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</si>
  <si>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</si>
  <si>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</si>
  <si>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</si>
  <si>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</si>
  <si>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</si>
  <si>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</si>
  <si>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</si>
  <si>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</si>
  <si>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</si>
  <si>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</si>
  <si>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</si>
  <si>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</si>
  <si>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</si>
  <si>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</si>
  <si>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</si>
  <si>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</si>
  <si>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</si>
  <si>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</si>
  <si>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</si>
  <si>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</si>
  <si>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</si>
  <si>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</si>
  <si>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</si>
  <si>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</si>
  <si>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</si>
  <si>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</si>
  <si>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</si>
  <si>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</si>
  <si>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</si>
  <si>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</si>
  <si>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</si>
  <si>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</si>
  <si>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</si>
  <si>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</si>
  <si>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</si>
  <si>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</si>
  <si>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</si>
  <si>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</si>
  <si>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</si>
  <si>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</si>
  <si>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</si>
  <si>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</si>
  <si>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</si>
  <si>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</si>
  <si>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</si>
  <si>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</si>
  <si>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</si>
  <si>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</si>
  <si>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</si>
  <si>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</si>
  <si>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</si>
  <si>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</si>
  <si>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</si>
  <si>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</si>
  <si>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</si>
  <si>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</si>
  <si>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</si>
  <si>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</si>
  <si>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</si>
  <si>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</si>
  <si>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</si>
  <si>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</si>
  <si>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</si>
  <si>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</si>
  <si>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</si>
  <si>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</si>
  <si>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</si>
  <si>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</si>
  <si>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</si>
  <si>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</si>
  <si>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</si>
  <si>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</si>
  <si>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</si>
  <si>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</si>
  <si>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</si>
  <si>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</si>
  <si>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</si>
  <si>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</si>
  <si>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</si>
  <si>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</si>
  <si>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</si>
  <si>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</si>
  <si>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</si>
  <si>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</si>
  <si>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</si>
  <si>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</si>
  <si>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</si>
  <si>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</si>
  <si>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</si>
  <si>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</si>
  <si>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</si>
  <si>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</si>
  <si>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</si>
  <si>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</si>
  <si>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</si>
  <si>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</si>
  <si>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</si>
  <si>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</si>
  <si>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</si>
  <si>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</si>
  <si>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</si>
  <si>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</si>
  <si>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</si>
  <si>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</si>
  <si>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</si>
  <si>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</si>
  <si>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</si>
  <si>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</si>
  <si>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</si>
  <si>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</si>
  <si>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</si>
  <si>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</si>
  <si>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</si>
  <si>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</si>
  <si>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</si>
  <si>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</si>
  <si>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</si>
  <si>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</si>
  <si>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</si>
  <si>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</si>
  <si>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</si>
  <si>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</si>
  <si>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</si>
  <si>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</si>
  <si>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</si>
  <si>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</si>
  <si>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</si>
  <si>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</si>
  <si>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</si>
  <si>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</si>
  <si>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</si>
  <si>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</si>
  <si>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</si>
  <si>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</si>
  <si>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</si>
  <si>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</si>
  <si>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</si>
  <si>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</si>
  <si>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</si>
  <si>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</si>
  <si>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</si>
  <si>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</si>
  <si>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</si>
  <si>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</si>
  <si>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</si>
  <si>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</si>
  <si>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</si>
  <si>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</si>
  <si>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</si>
  <si>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</si>
  <si>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</si>
  <si>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</si>
  <si>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</si>
  <si>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</si>
  <si>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</si>
  <si>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</si>
  <si>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</si>
  <si>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</si>
  <si>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</si>
  <si>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</si>
  <si>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</si>
  <si>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</si>
  <si>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</si>
  <si>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</si>
  <si>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</si>
  <si>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</si>
  <si>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</si>
  <si>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</si>
  <si>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</si>
  <si>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</si>
  <si>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</si>
  <si>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</si>
  <si>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</si>
  <si>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</si>
  <si>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</si>
  <si>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</si>
  <si>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</si>
  <si>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</si>
  <si>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</si>
  <si>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</si>
  <si>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</si>
  <si>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</si>
  <si>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</si>
  <si>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</si>
  <si>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</si>
  <si>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</si>
  <si>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</si>
  <si>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</si>
  <si>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</si>
  <si>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</si>
  <si>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</si>
  <si>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</si>
  <si>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</si>
  <si>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</si>
  <si>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</si>
  <si>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</si>
  <si>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</si>
  <si>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</si>
  <si>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</si>
  <si>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</si>
  <si>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</si>
  <si>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</si>
  <si>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</si>
  <si>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</si>
  <si>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</si>
  <si>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</si>
  <si>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</si>
  <si>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</si>
  <si>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</si>
  <si>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</si>
  <si>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</si>
  <si>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</si>
  <si>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</si>
  <si>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</si>
  <si>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</si>
  <si>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</si>
  <si>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</si>
  <si>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</si>
  <si>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</si>
  <si>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</si>
  <si>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</si>
  <si>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</si>
  <si>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</si>
  <si>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</si>
  <si>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</si>
  <si>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</si>
  <si>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</si>
  <si>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</si>
  <si>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</si>
  <si>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</si>
  <si>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</si>
  <si>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</si>
  <si>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</si>
  <si>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</si>
  <si>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</si>
  <si>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</si>
  <si>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</si>
  <si>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</si>
  <si>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</si>
  <si>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</si>
  <si>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</si>
  <si>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</si>
  <si>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</si>
  <si>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</si>
  <si>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</si>
  <si>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</si>
  <si>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</si>
  <si>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</si>
  <si>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</si>
  <si>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</si>
  <si>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</si>
  <si>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</si>
  <si>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</si>
  <si>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</si>
  <si>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</si>
  <si>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</si>
  <si>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</si>
  <si>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</si>
  <si>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</si>
  <si>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</si>
  <si>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</si>
  <si>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</si>
  <si>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</si>
  <si>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</si>
  <si>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</si>
  <si>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</si>
  <si>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</si>
  <si>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</si>
  <si>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</si>
  <si>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</si>
  <si>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</si>
  <si>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</si>
  <si>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</si>
  <si>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</si>
  <si>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</si>
  <si>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</si>
  <si>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</si>
  <si>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</si>
  <si>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</si>
  <si>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</si>
  <si>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</si>
  <si>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</si>
  <si>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</si>
  <si>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</si>
  <si>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</si>
  <si>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</si>
  <si>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</si>
  <si>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</si>
  <si>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</si>
  <si>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</si>
  <si>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</si>
  <si>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</si>
  <si>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</si>
  <si>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</si>
  <si>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</si>
  <si>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</si>
  <si>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</si>
  <si>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</si>
  <si>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</si>
  <si>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</si>
  <si>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</si>
  <si>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</si>
  <si>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</si>
  <si>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</si>
  <si>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</si>
  <si>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</si>
  <si>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</si>
  <si>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</si>
  <si>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</si>
  <si>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</si>
  <si>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</si>
  <si>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</si>
  <si>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</si>
  <si>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</si>
  <si>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</si>
  <si>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</si>
  <si>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</si>
  <si>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</si>
  <si>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</si>
  <si>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</si>
  <si>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</si>
  <si>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</si>
  <si>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</si>
  <si>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</si>
  <si>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</si>
  <si>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</si>
  <si>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</si>
  <si>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</si>
  <si>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</si>
  <si>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</si>
  <si>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</si>
  <si>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</si>
  <si>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</si>
  <si>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</si>
  <si>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</si>
  <si>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</si>
  <si>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</si>
  <si>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</si>
  <si>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</si>
  <si>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</si>
  <si>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</si>
  <si>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</si>
  <si>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</si>
  <si>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</si>
  <si>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</si>
  <si>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</si>
  <si>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</si>
  <si>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</si>
  <si>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</si>
  <si>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</si>
  <si>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</si>
  <si>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</si>
  <si>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</si>
  <si>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</si>
  <si>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</si>
  <si>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</si>
  <si>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</si>
  <si>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</si>
  <si>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</si>
  <si>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</si>
  <si>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</si>
  <si>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</si>
  <si>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</si>
  <si>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</si>
  <si>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</si>
  <si>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</si>
  <si>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</si>
  <si>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</si>
  <si>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</si>
  <si>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</si>
  <si>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</si>
  <si>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</si>
  <si>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</si>
  <si>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</si>
  <si>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</si>
  <si>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</si>
  <si>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</si>
  <si>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</si>
  <si>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</si>
  <si>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</si>
  <si>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</si>
  <si>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</si>
  <si>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</si>
  <si>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</si>
  <si>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</si>
  <si>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</si>
  <si>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</si>
  <si>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</si>
  <si>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</si>
  <si>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</si>
  <si>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</si>
  <si>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</si>
  <si>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</si>
  <si>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</si>
  <si>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</si>
  <si>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</si>
  <si>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</si>
  <si>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</si>
  <si>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</si>
  <si>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</si>
  <si>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</si>
  <si>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</si>
  <si>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</si>
  <si>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</si>
  <si>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</si>
  <si>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</si>
  <si>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</si>
  <si>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</si>
  <si>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</si>
  <si>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</si>
  <si>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</si>
  <si>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</si>
  <si>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</si>
  <si>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</si>
  <si>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</si>
  <si>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</si>
  <si>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</si>
  <si>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</si>
  <si>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</si>
  <si>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</si>
  <si>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</si>
  <si>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</si>
  <si>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</si>
  <si>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</si>
  <si>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</si>
  <si>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</si>
  <si>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</si>
  <si>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</si>
  <si>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</si>
  <si>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</si>
  <si>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</si>
  <si>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</si>
  <si>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</si>
  <si>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</si>
  <si>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</si>
  <si>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</si>
  <si>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</si>
  <si>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</si>
  <si>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</si>
  <si>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</si>
  <si>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</si>
  <si>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</si>
  <si>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</si>
  <si>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</si>
  <si>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</si>
  <si>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</si>
  <si>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</si>
  <si>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</si>
  <si>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</si>
  <si>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</si>
  <si>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</si>
  <si>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</si>
  <si>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</si>
  <si>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</si>
  <si>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</si>
  <si>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</si>
  <si>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</si>
  <si>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</si>
  <si>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</si>
  <si>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</si>
  <si>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</si>
  <si>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</si>
  <si>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</si>
  <si>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</si>
  <si>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</si>
  <si>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</si>
  <si>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</si>
  <si>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</si>
  <si>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</si>
  <si>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</si>
  <si>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</si>
  <si>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</si>
  <si>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</si>
  <si>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</si>
  <si>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</si>
  <si>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</si>
  <si>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</si>
  <si>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</si>
  <si>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</si>
  <si>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</si>
  <si>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</si>
  <si>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</si>
  <si>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</si>
  <si>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</si>
  <si>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</si>
  <si>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</si>
  <si>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</si>
  <si>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</si>
  <si>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</si>
  <si>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</si>
  <si>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</si>
  <si>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</si>
  <si>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</si>
  <si>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</si>
  <si>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</si>
  <si>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</si>
  <si>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</si>
  <si>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</si>
  <si>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</si>
  <si>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</si>
  <si>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</si>
  <si>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</si>
  <si>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</si>
  <si>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</si>
  <si>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</si>
  <si>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</si>
  <si>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</si>
  <si>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</si>
  <si>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</si>
  <si>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</si>
  <si>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</si>
  <si>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</si>
  <si>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</si>
  <si>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</si>
  <si>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</si>
  <si>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</si>
  <si>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</si>
  <si>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</si>
  <si>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</si>
  <si>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</si>
  <si>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</si>
  <si>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</si>
  <si>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</si>
  <si>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</si>
  <si>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</si>
  <si>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</si>
  <si>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</si>
  <si>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</si>
  <si>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</si>
  <si>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</si>
  <si>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</si>
  <si>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</si>
  <si>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</si>
  <si>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</si>
  <si>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</si>
  <si>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</si>
  <si>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</si>
  <si>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</si>
  <si>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</si>
  <si>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</si>
  <si>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</si>
  <si>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</si>
  <si>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</si>
  <si>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</si>
  <si>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</si>
  <si>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</si>
  <si>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</si>
  <si>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</si>
  <si>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</si>
  <si>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</si>
  <si>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</si>
  <si>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</si>
  <si>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</si>
  <si>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</si>
  <si>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</si>
  <si>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</si>
  <si>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</si>
  <si>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</si>
  <si>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</si>
  <si>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</si>
  <si>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</si>
  <si>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</si>
  <si>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</si>
  <si>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</si>
  <si>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</si>
  <si>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</si>
  <si>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</si>
  <si>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</si>
  <si>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</si>
  <si>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</si>
  <si>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</si>
  <si>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</si>
  <si>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</si>
  <si>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</si>
  <si>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</si>
  <si>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</si>
  <si>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</si>
  <si>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</si>
  <si>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</si>
  <si>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</si>
  <si>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</si>
  <si>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</si>
  <si>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</si>
  <si>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</si>
  <si>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</si>
  <si>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</si>
  <si>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</si>
  <si>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</si>
  <si>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</si>
  <si>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</si>
  <si>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</si>
  <si>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</si>
  <si>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</si>
  <si>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</si>
  <si>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</si>
  <si>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</si>
  <si>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</si>
  <si>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</si>
  <si>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</si>
  <si>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</si>
  <si>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</si>
  <si>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</si>
  <si>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</si>
  <si>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</si>
  <si>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</si>
  <si>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</si>
  <si>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</si>
  <si>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</si>
  <si>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</si>
  <si>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</si>
  <si>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</si>
  <si>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</si>
  <si>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</si>
  <si>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</si>
  <si>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</si>
  <si>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</si>
  <si>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</si>
  <si>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</si>
  <si>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</si>
  <si>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</si>
  <si>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</si>
  <si>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</si>
  <si>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</si>
  <si>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</si>
  <si>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</si>
  <si>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</si>
  <si>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</si>
  <si>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</si>
  <si>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</si>
  <si>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</si>
  <si>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</si>
  <si>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</si>
  <si>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</si>
  <si>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</si>
  <si>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</si>
  <si>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</si>
  <si>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</si>
  <si>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</si>
  <si>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</si>
  <si>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</si>
  <si>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</si>
  <si>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</si>
  <si>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</si>
  <si>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</si>
  <si>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</si>
  <si>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</si>
  <si>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</si>
  <si>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</si>
  <si>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</si>
  <si>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</si>
  <si>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</si>
  <si>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</si>
  <si>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</si>
  <si>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</si>
  <si>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</si>
  <si>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</si>
  <si>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</si>
  <si>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</si>
  <si>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</si>
  <si>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</si>
  <si>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</si>
  <si>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</si>
  <si>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</si>
  <si>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</si>
  <si>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</si>
  <si>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</si>
  <si>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</si>
  <si>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</si>
  <si>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</si>
  <si>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</si>
  <si>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</si>
  <si>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</si>
  <si>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</si>
  <si>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</si>
  <si>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</si>
  <si>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</si>
  <si>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</si>
  <si>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</si>
  <si>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</si>
  <si>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</si>
  <si>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</si>
  <si>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</si>
  <si>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</si>
  <si>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</si>
  <si>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</si>
  <si>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</si>
  <si>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</si>
  <si>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</si>
  <si>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</si>
  <si>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</si>
  <si>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</si>
  <si>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</si>
  <si>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</si>
  <si>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</si>
  <si>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</si>
  <si>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</si>
  <si>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</si>
  <si>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</si>
  <si>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</si>
  <si>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</si>
  <si>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</si>
  <si>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</si>
  <si>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</si>
  <si>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</si>
  <si>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</si>
  <si>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</si>
  <si>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</si>
  <si>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</si>
  <si>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</si>
  <si>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</si>
  <si>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</si>
  <si>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</si>
  <si>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</si>
  <si>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</si>
  <si>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</si>
  <si>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</si>
  <si>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</si>
  <si>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</si>
  <si>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</si>
  <si>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</si>
  <si>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</si>
  <si>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</si>
  <si>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</si>
  <si>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</si>
  <si>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</si>
  <si>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</si>
  <si>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</si>
  <si>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</si>
  <si>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</si>
  <si>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</si>
  <si>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</si>
  <si>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</si>
  <si>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</si>
  <si>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</si>
  <si>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</si>
  <si>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</si>
  <si>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</si>
  <si>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</si>
  <si>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</si>
  <si>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</si>
  <si>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</si>
  <si>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</si>
  <si>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</si>
  <si>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</si>
  <si>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</si>
  <si>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</si>
  <si>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</si>
  <si>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</si>
  <si>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</si>
  <si>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</si>
  <si>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</si>
  <si>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</si>
  <si>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</si>
  <si>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</si>
  <si>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</si>
  <si>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</si>
  <si>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</si>
  <si>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</si>
  <si>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</si>
  <si>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</si>
  <si>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</si>
  <si>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</si>
  <si>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</si>
  <si>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</si>
  <si>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</si>
  <si>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</si>
  <si>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</si>
  <si>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</si>
  <si>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</si>
  <si>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</si>
  <si>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</si>
  <si>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</si>
  <si>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</si>
  <si>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</si>
  <si>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</si>
  <si>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</si>
  <si>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</si>
  <si>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</si>
  <si>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</si>
  <si>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</si>
  <si>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</si>
  <si>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</si>
  <si>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</si>
  <si>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</si>
  <si>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</si>
  <si>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</si>
  <si>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</si>
  <si>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</si>
  <si>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</si>
  <si>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</si>
  <si>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</si>
  <si>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</si>
  <si>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</si>
  <si>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</si>
  <si>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</si>
  <si>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</si>
  <si>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</si>
  <si>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</si>
  <si>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</si>
  <si>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</si>
  <si>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</si>
  <si>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</si>
  <si>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</si>
  <si>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</si>
  <si>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</si>
  <si>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</si>
  <si>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</si>
  <si>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</si>
  <si>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</si>
  <si>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</si>
  <si>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</si>
  <si>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</si>
  <si>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</si>
  <si>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</si>
  <si>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</si>
  <si>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</si>
  <si>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</si>
  <si>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</si>
  <si>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</si>
  <si>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</si>
  <si>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</si>
  <si>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</si>
  <si>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</si>
  <si>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</si>
  <si>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</si>
  <si>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</si>
  <si>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</si>
  <si>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</si>
  <si>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</si>
  <si>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</si>
  <si>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</si>
  <si>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</si>
  <si>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</si>
  <si>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</si>
  <si>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</si>
  <si>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</si>
  <si>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</si>
  <si>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</si>
  <si>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</si>
  <si>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</si>
  <si>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</si>
  <si>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</si>
  <si>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</si>
  <si>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</si>
  <si>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</si>
  <si>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</si>
  <si>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</si>
  <si>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</si>
  <si>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</si>
  <si>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</si>
  <si>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</si>
  <si>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</si>
  <si>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</si>
  <si>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</si>
  <si>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</si>
  <si>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</si>
  <si>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</si>
  <si>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</si>
  <si>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</si>
  <si>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</si>
  <si>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</si>
  <si>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</si>
  <si>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</si>
  <si>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</si>
  <si>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</si>
  <si>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</si>
  <si>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</si>
  <si>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</si>
  <si>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</si>
  <si>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</si>
  <si>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</si>
  <si>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</si>
  <si>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</si>
  <si>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</si>
  <si>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</si>
  <si>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</si>
  <si>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</si>
  <si>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</si>
  <si>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</si>
  <si>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</si>
  <si>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</si>
  <si>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</si>
  <si>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</si>
  <si>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</si>
  <si>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</si>
  <si>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</si>
  <si>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</si>
  <si>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</si>
  <si>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</si>
  <si>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</si>
  <si>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</si>
  <si>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</si>
  <si>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</si>
  <si>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</si>
  <si>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</si>
  <si>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</si>
  <si>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</si>
  <si>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</si>
  <si>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</si>
  <si>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</si>
  <si>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</si>
  <si>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</si>
  <si>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</si>
  <si>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</si>
  <si>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</si>
  <si>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</si>
  <si>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</si>
  <si>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</si>
  <si>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</si>
  <si>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</si>
  <si>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</si>
  <si>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</si>
  <si>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</si>
  <si>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</si>
  <si>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</si>
  <si>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</si>
  <si>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</si>
  <si>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</si>
  <si>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</si>
  <si>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</si>
  <si>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</si>
  <si>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</si>
  <si>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</si>
  <si>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</si>
  <si>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</si>
  <si>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</si>
  <si>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</si>
  <si>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</si>
  <si>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</si>
  <si>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</si>
  <si>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</si>
  <si>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</si>
  <si>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</si>
  <si>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</si>
  <si>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</si>
  <si>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</si>
  <si>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</si>
  <si>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</si>
  <si>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</si>
  <si>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</si>
  <si>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</si>
  <si>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</si>
  <si>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</si>
  <si>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</si>
  <si>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</si>
  <si>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</si>
  <si>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</si>
  <si>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</si>
  <si>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</si>
  <si>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</si>
  <si>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</si>
  <si>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</si>
  <si>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</si>
  <si>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</si>
  <si>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</si>
  <si>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</si>
  <si>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</si>
  <si>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</si>
  <si>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</si>
  <si>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</si>
  <si>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</si>
  <si>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</si>
  <si>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</si>
  <si>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</si>
  <si>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</si>
  <si>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</si>
  <si>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</si>
  <si>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</si>
  <si>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</si>
  <si>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</si>
  <si>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</si>
  <si>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</si>
  <si>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</si>
  <si>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</si>
  <si>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</si>
  <si>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</si>
  <si>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</si>
  <si>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</si>
  <si>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</si>
  <si>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</si>
  <si>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</si>
  <si>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</si>
  <si>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</si>
  <si>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</si>
  <si>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</si>
  <si>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</si>
  <si>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</si>
  <si>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</si>
  <si>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</si>
  <si>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</si>
  <si>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</si>
  <si>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</si>
  <si>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</si>
  <si>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</si>
  <si>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</si>
  <si>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</si>
  <si>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</si>
  <si>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</si>
  <si>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</si>
  <si>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</si>
  <si>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</si>
  <si>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</si>
  <si>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</si>
  <si>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</si>
  <si>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</si>
  <si>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</si>
  <si>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</si>
  <si>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</si>
  <si>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</si>
  <si>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</si>
  <si>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</si>
  <si>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</si>
  <si>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</si>
  <si>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</si>
  <si>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</si>
  <si>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</si>
  <si>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</si>
  <si>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</si>
  <si>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</si>
  <si>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</si>
  <si>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</si>
  <si>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</si>
  <si>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</si>
  <si>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</si>
  <si>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</si>
  <si>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</si>
  <si>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</si>
  <si>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</si>
  <si>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</si>
  <si>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</si>
  <si>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</si>
  <si>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</si>
  <si>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</si>
  <si>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</si>
  <si>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</si>
  <si>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</si>
  <si>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</si>
  <si>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</si>
  <si>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</si>
  <si>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</si>
  <si>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</si>
  <si>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</si>
  <si>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</si>
  <si>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</si>
  <si>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</si>
  <si>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</si>
  <si>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</si>
  <si>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</si>
  <si>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</si>
  <si>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</si>
  <si>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</si>
  <si>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</si>
  <si>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</si>
  <si>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</si>
  <si>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</si>
  <si>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</si>
  <si>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</si>
  <si>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</si>
  <si>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</si>
  <si>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</si>
  <si>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</si>
  <si>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</si>
  <si>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</si>
  <si>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</si>
  <si>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</si>
  <si>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</si>
  <si>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</si>
  <si>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</si>
  <si>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</si>
  <si>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</si>
  <si>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</si>
  <si>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</si>
  <si>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</si>
  <si>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</si>
  <si>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</si>
  <si>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</si>
  <si>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</si>
  <si>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</si>
  <si>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</si>
  <si>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</si>
  <si>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</si>
  <si>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</si>
  <si>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</si>
  <si>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</si>
  <si>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</si>
  <si>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</si>
  <si>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</si>
  <si>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</si>
  <si>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</si>
  <si>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</si>
  <si>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</si>
  <si>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</si>
  <si>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</si>
  <si>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</si>
  <si>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</si>
  <si>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</si>
  <si>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</si>
  <si>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</si>
  <si>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</si>
  <si>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</si>
  <si>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</si>
  <si>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</si>
  <si>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</si>
  <si>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</si>
  <si>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</si>
  <si>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</si>
  <si>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</si>
  <si>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</si>
  <si>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</si>
  <si>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</si>
  <si>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</si>
  <si>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</si>
  <si>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</si>
  <si>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</si>
  <si>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</si>
  <si>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</si>
  <si>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</si>
  <si>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</si>
  <si>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</si>
  <si>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</si>
  <si>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</si>
  <si>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</si>
  <si>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</si>
  <si>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</si>
  <si>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</si>
  <si>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</si>
  <si>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</si>
  <si>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</si>
  <si>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</si>
  <si>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</si>
  <si>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</si>
  <si>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</si>
  <si>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</si>
  <si>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</si>
  <si>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</si>
  <si>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</si>
  <si>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</si>
  <si>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</si>
  <si>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</si>
  <si>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</si>
  <si>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</si>
  <si>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</si>
  <si>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</si>
  <si>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</si>
  <si>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</si>
  <si>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</si>
  <si>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</si>
  <si>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</si>
  <si>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</si>
  <si>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</si>
  <si>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</si>
  <si>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</si>
  <si>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</si>
  <si>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</si>
  <si>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</si>
  <si>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</si>
  <si>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</si>
  <si>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</si>
  <si>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</si>
  <si>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</si>
  <si>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</si>
  <si>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</si>
  <si>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</si>
  <si>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</si>
  <si>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</si>
  <si>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</si>
  <si>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</si>
  <si>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</si>
  <si>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</si>
  <si>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</si>
  <si>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</si>
  <si>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</si>
  <si>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</si>
  <si>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</si>
  <si>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</si>
  <si>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</si>
  <si>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</si>
  <si>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</si>
  <si>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</si>
  <si>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</si>
  <si>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</si>
  <si>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</si>
  <si>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</si>
  <si>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</si>
  <si>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</si>
  <si>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</si>
  <si>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</si>
  <si>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</si>
  <si>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</si>
  <si>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</si>
  <si>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</si>
  <si>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</si>
  <si>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</si>
  <si>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</si>
  <si>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</si>
  <si>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</si>
  <si>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</si>
  <si>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</si>
  <si>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</si>
  <si>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</si>
  <si>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</si>
  <si>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</si>
  <si>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</si>
  <si>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</si>
  <si>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</si>
  <si>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</si>
  <si>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</si>
  <si>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</si>
  <si>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</si>
  <si>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</si>
  <si>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</si>
  <si>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</si>
  <si>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</si>
  <si>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</si>
  <si>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</si>
  <si>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</si>
  <si>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</si>
  <si>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</si>
  <si>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</si>
  <si>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</si>
  <si>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</si>
  <si>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</si>
  <si>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</si>
  <si>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</si>
  <si>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</si>
  <si>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</si>
  <si>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</si>
  <si>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</si>
  <si>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</si>
  <si>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</si>
  <si>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</si>
  <si>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</si>
  <si>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</si>
  <si>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</si>
  <si>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</si>
  <si>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</si>
  <si>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</si>
  <si>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</si>
  <si>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</si>
  <si>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</si>
  <si>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</si>
  <si>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</si>
  <si>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</si>
  <si>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</si>
  <si>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</si>
  <si>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</si>
  <si>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</si>
  <si>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</si>
  <si>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</si>
  <si>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</si>
  <si>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</si>
  <si>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</si>
  <si>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</si>
  <si>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</si>
  <si>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</si>
  <si>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</si>
  <si>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</si>
  <si>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</si>
  <si>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</si>
  <si>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</si>
  <si>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</si>
  <si>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</si>
  <si>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</si>
  <si>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</si>
  <si>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</si>
  <si>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</si>
  <si>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</si>
  <si>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</si>
  <si>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</si>
  <si>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</si>
  <si>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</si>
  <si>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</si>
  <si>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</si>
  <si>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</si>
  <si>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</si>
  <si>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</si>
  <si>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</si>
  <si>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</si>
  <si>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</si>
  <si>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</si>
  <si>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</si>
  <si>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</si>
  <si>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</si>
  <si>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</si>
  <si>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</si>
  <si>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</si>
  <si>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</si>
  <si>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</si>
  <si>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</si>
  <si>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</si>
  <si>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</si>
  <si>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</si>
  <si>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</si>
  <si>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</si>
  <si>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</si>
  <si>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</si>
  <si>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</si>
  <si>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</si>
  <si>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</si>
  <si>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</si>
  <si>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</si>
  <si>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</si>
  <si>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</si>
  <si>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</si>
  <si>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</si>
  <si>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</si>
  <si>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</si>
  <si>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</si>
  <si>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</si>
  <si>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</si>
  <si>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</si>
  <si>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</si>
  <si>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</si>
  <si>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</si>
  <si>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</si>
  <si>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</si>
  <si>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</si>
  <si>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</si>
  <si>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</si>
  <si>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</si>
  <si>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</si>
  <si>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</si>
  <si>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</si>
  <si>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</si>
  <si>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</si>
  <si>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</si>
  <si>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</si>
  <si>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</si>
  <si>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</si>
  <si>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</si>
  <si>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</si>
  <si>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</si>
  <si>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</si>
  <si>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</si>
  <si>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</si>
  <si>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</si>
  <si>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</si>
  <si>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</si>
  <si>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</si>
  <si>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</si>
  <si>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</si>
  <si>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</si>
  <si>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</si>
  <si>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</si>
  <si>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</si>
  <si>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</si>
  <si>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</si>
  <si>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</si>
  <si>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</si>
  <si>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</si>
  <si>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</si>
  <si>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</si>
  <si>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</si>
  <si>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</si>
  <si>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</si>
  <si>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</si>
  <si>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</si>
  <si>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</si>
  <si>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</si>
  <si>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</si>
  <si>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</si>
  <si>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</si>
  <si>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</si>
  <si>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</si>
  <si>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</si>
  <si>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</si>
  <si>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</si>
  <si>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</si>
  <si>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</si>
  <si>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</si>
  <si>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</si>
  <si>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</si>
  <si>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</si>
  <si>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</si>
  <si>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</si>
  <si>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</si>
  <si>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</si>
  <si>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</si>
  <si>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</si>
  <si>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</si>
  <si>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</si>
  <si>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</si>
  <si>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</si>
  <si>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</si>
  <si>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</si>
  <si>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</si>
  <si>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</si>
  <si>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</si>
  <si>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</si>
  <si>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</si>
  <si>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</si>
  <si>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</si>
  <si>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</si>
  <si>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</si>
  <si>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</si>
  <si>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</si>
  <si>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</si>
  <si>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</si>
  <si>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</si>
  <si>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</si>
  <si>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</si>
  <si>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</si>
  <si>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</si>
  <si>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</si>
  <si>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</si>
  <si>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</si>
  <si>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</si>
  <si>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</si>
  <si>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</si>
  <si>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</si>
  <si>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</si>
  <si>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</si>
  <si>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</si>
  <si>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</si>
  <si>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</si>
  <si>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</si>
  <si>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</si>
  <si>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</si>
  <si>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</si>
  <si>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</si>
  <si>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</si>
  <si>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</si>
  <si>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</si>
  <si>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</si>
  <si>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</si>
  <si>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</si>
  <si>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</si>
  <si>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</si>
  <si>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</si>
  <si>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</si>
  <si>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</si>
  <si>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</si>
  <si>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</si>
  <si>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</si>
  <si>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</si>
  <si>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</si>
  <si>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</si>
  <si>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</si>
  <si>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</si>
  <si>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</si>
  <si>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</si>
  <si>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</si>
  <si>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</si>
  <si>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</si>
  <si>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</si>
  <si>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</si>
  <si>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</si>
  <si>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</si>
  <si>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</si>
  <si>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</si>
  <si>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</si>
  <si>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</si>
  <si>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</si>
  <si>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</si>
  <si>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</si>
  <si>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</si>
  <si>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</si>
  <si>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</si>
  <si>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</si>
  <si>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</si>
  <si>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</si>
  <si>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</si>
  <si>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</si>
  <si>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</si>
  <si>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</si>
  <si>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</si>
  <si>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</si>
  <si>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</si>
  <si>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</si>
  <si>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</si>
  <si>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</si>
  <si>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</si>
  <si>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</si>
  <si>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</si>
  <si>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</si>
  <si>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</si>
  <si>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</si>
  <si>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</si>
  <si>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</si>
  <si>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</si>
  <si>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</si>
  <si>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</si>
  <si>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</si>
  <si>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</si>
  <si>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</si>
  <si>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</si>
  <si>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</si>
  <si>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</si>
  <si>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</si>
  <si>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</si>
  <si>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</si>
  <si>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</si>
  <si>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</si>
  <si>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</si>
  <si>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</si>
  <si>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</si>
  <si>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</si>
  <si>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</si>
  <si>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</si>
  <si>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</si>
  <si>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</si>
  <si>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</si>
  <si>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</si>
  <si>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</si>
  <si>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</si>
  <si>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</si>
  <si>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</si>
  <si>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</si>
  <si>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</si>
  <si>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</si>
  <si>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</si>
  <si>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</si>
  <si>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</si>
  <si>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</si>
  <si>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</si>
  <si>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</si>
  <si>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</si>
  <si>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</si>
  <si>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</si>
  <si>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</si>
  <si>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</si>
  <si>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</si>
  <si>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</si>
  <si>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</si>
  <si>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</si>
  <si>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</si>
  <si>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</si>
  <si>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</si>
  <si>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</si>
  <si>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</si>
  <si>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</si>
  <si>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</si>
  <si>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</si>
  <si>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</si>
  <si>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</si>
  <si>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</si>
  <si>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</si>
  <si>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</si>
  <si>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</si>
  <si>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</si>
  <si>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</si>
  <si>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</si>
  <si>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</si>
  <si>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</si>
  <si>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</si>
  <si>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</si>
  <si>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</si>
  <si>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</si>
  <si>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</si>
  <si>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</si>
  <si>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</si>
  <si>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</si>
  <si>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</si>
  <si>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</si>
  <si>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</si>
  <si>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</si>
  <si>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</si>
  <si>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</si>
  <si>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</si>
  <si>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</si>
  <si>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</si>
  <si>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</si>
  <si>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</si>
  <si>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</si>
  <si>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</si>
  <si>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</si>
  <si>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</si>
  <si>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</si>
  <si>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</si>
  <si>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</si>
  <si>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</si>
  <si>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</si>
  <si>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</si>
  <si>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</si>
  <si>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</si>
  <si>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</si>
  <si>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</si>
  <si>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</si>
  <si>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</si>
  <si>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</si>
  <si>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</si>
  <si>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</si>
  <si>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</si>
  <si>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</si>
  <si>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</si>
  <si>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</si>
  <si>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</si>
  <si>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</si>
  <si>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</si>
  <si>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</si>
  <si>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</si>
  <si>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</si>
  <si>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</si>
  <si>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</si>
  <si>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</si>
  <si>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</si>
  <si>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</si>
  <si>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</si>
  <si>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</si>
  <si>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</si>
  <si>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</si>
  <si>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</si>
  <si>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</si>
  <si>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</si>
  <si>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</si>
  <si>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</si>
  <si>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</si>
  <si>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</si>
  <si>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</si>
  <si>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</si>
  <si>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</si>
  <si>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</si>
  <si>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</si>
  <si>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</si>
  <si>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</si>
  <si>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</si>
  <si>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</si>
  <si>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</si>
  <si>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</si>
  <si>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</si>
  <si>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</si>
  <si>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</si>
  <si>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</si>
  <si>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</si>
  <si>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</si>
  <si>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</si>
  <si>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</si>
  <si>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</si>
  <si>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</si>
  <si>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</si>
  <si>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</si>
  <si>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</si>
  <si>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</si>
  <si>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</si>
  <si>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</si>
  <si>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</si>
  <si>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</si>
  <si>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</si>
  <si>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</si>
  <si>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</si>
  <si>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</si>
  <si>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</si>
  <si>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</si>
  <si>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</si>
  <si>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</si>
  <si>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</si>
  <si>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</si>
  <si>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</si>
  <si>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</si>
  <si>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</si>
  <si>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</si>
  <si>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</si>
  <si>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</si>
  <si>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</si>
  <si>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</si>
  <si>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</si>
  <si>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</si>
  <si>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</si>
  <si>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</si>
  <si>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</si>
  <si>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</si>
  <si>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</si>
  <si>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</si>
  <si>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</si>
  <si>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</si>
  <si>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</si>
  <si>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</si>
  <si>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</si>
  <si>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</si>
  <si>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</si>
  <si>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</si>
  <si>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</si>
  <si>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</si>
  <si>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</si>
  <si>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</si>
  <si>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</si>
  <si>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</si>
  <si>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</si>
  <si>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</si>
  <si>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</si>
  <si>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</si>
  <si>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</si>
  <si>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</si>
  <si>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</si>
  <si>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</si>
  <si>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</si>
  <si>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</si>
  <si>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</si>
  <si>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</si>
  <si>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</si>
  <si>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</si>
  <si>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</si>
  <si>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</si>
  <si>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</si>
  <si>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</si>
  <si>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</si>
  <si>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</si>
  <si>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</si>
  <si>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</si>
  <si>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</si>
  <si>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</si>
  <si>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</si>
  <si>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</si>
  <si>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</si>
  <si>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</si>
  <si>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</si>
  <si>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</si>
  <si>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</si>
  <si>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</si>
  <si>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</si>
  <si>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</si>
  <si>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</si>
  <si>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</si>
  <si>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</si>
  <si>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</si>
  <si>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</si>
  <si>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</si>
  <si>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</si>
  <si>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</si>
  <si>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</si>
  <si>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</si>
  <si>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</si>
  <si>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</si>
  <si>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</si>
  <si>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</si>
  <si>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</si>
  <si>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</si>
  <si>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</si>
  <si>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</si>
  <si>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</si>
  <si>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</si>
  <si>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</si>
  <si>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</si>
  <si>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</si>
  <si>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</si>
  <si>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</si>
  <si>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</si>
  <si>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</si>
  <si>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</si>
  <si>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</si>
  <si>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</si>
  <si>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</si>
  <si>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</si>
  <si>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</si>
  <si>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</si>
  <si>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</si>
  <si>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</si>
  <si>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</si>
  <si>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</si>
  <si>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</si>
  <si>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</si>
  <si>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</si>
  <si>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</si>
  <si>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</si>
  <si>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</si>
  <si>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</si>
  <si>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</si>
  <si>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</si>
  <si>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</si>
  <si>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</si>
  <si>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</si>
  <si>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</si>
  <si>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</si>
  <si>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</si>
  <si>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</si>
  <si>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</si>
  <si>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</si>
  <si>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</si>
  <si>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</si>
  <si>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</si>
  <si>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</si>
  <si>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</si>
  <si>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</si>
  <si>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</si>
  <si>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</si>
  <si>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</si>
  <si>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</si>
  <si>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</si>
  <si>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</si>
  <si>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</si>
  <si>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</si>
  <si>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</si>
  <si>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</si>
  <si>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</si>
  <si>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</si>
  <si>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</si>
  <si>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</si>
  <si>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</si>
  <si>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</si>
  <si>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</si>
  <si>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</si>
  <si>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</si>
  <si>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</si>
  <si>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</si>
  <si>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</si>
  <si>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</si>
  <si>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</si>
  <si>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</si>
  <si>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</si>
  <si>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</si>
  <si>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</si>
  <si>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</si>
  <si>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</si>
  <si>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</si>
  <si>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</si>
  <si>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</si>
  <si>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</si>
  <si>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</si>
  <si>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</si>
  <si>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</si>
  <si>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</si>
  <si>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</si>
  <si>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</si>
  <si>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</si>
  <si>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</si>
  <si>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</si>
  <si>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</si>
  <si>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</si>
  <si>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</si>
  <si>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</si>
  <si>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</si>
  <si>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</si>
  <si>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</si>
  <si>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</si>
  <si>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</si>
  <si>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</si>
  <si>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</si>
  <si>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</si>
  <si>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</si>
  <si>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</si>
  <si>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</si>
  <si>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</si>
  <si>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</si>
  <si>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</si>
  <si>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</si>
  <si>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</si>
  <si>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</si>
  <si>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</si>
  <si>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</si>
  <si>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</si>
  <si>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</si>
  <si>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</si>
  <si>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</si>
  <si>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</si>
  <si>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</si>
  <si>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</si>
  <si>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</si>
  <si>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</si>
  <si>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</si>
  <si>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</si>
  <si>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</si>
  <si>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</si>
  <si>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</si>
  <si>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</si>
  <si>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</si>
  <si>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</si>
  <si>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</si>
  <si>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</si>
  <si>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</si>
  <si>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</si>
  <si>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</si>
  <si>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</si>
  <si>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</si>
  <si>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</si>
  <si>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</si>
  <si>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</si>
  <si>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</si>
  <si>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</si>
  <si>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</si>
  <si>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</si>
  <si>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</si>
  <si>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</si>
  <si>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</si>
  <si>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</si>
  <si>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</si>
  <si>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</si>
  <si>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</si>
  <si>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</si>
  <si>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</si>
  <si>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</si>
  <si>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</si>
  <si>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</si>
  <si>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</si>
  <si>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</si>
  <si>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</si>
  <si>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</si>
  <si>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</si>
  <si>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</si>
  <si>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</si>
  <si>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</si>
  <si>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</si>
  <si>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</si>
  <si>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</si>
  <si>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</si>
  <si>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</si>
  <si>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</si>
  <si>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</si>
  <si>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</si>
  <si>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</si>
  <si>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</si>
  <si>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</si>
  <si>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</si>
  <si>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</si>
  <si>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</si>
  <si>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</si>
  <si>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</si>
  <si>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</si>
  <si>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</si>
  <si>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</si>
  <si>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</si>
  <si>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</si>
  <si>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</si>
  <si>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</si>
  <si>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</si>
  <si>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</si>
  <si>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</si>
  <si>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</si>
  <si>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</si>
  <si>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</si>
  <si>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</si>
  <si>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</si>
  <si>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</si>
  <si>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</si>
  <si>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</si>
  <si>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</si>
  <si>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</si>
  <si>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</si>
  <si>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</si>
  <si>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</si>
  <si>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</si>
  <si>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</si>
  <si>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</si>
  <si>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</si>
  <si>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</si>
  <si>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</si>
  <si>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</si>
  <si>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</si>
  <si>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</si>
  <si>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</si>
  <si>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</si>
  <si>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</si>
  <si>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</si>
  <si>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</si>
  <si>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</si>
  <si>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</si>
  <si>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</si>
  <si>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</si>
  <si>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</si>
  <si>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</si>
  <si>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</si>
  <si>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</si>
  <si>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</si>
  <si>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</si>
  <si>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</si>
  <si>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</si>
  <si>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</si>
  <si>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</si>
  <si>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</si>
  <si>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</si>
  <si>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</si>
  <si>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</si>
  <si>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</si>
  <si>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</si>
  <si>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</si>
  <si>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</si>
  <si>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</si>
  <si>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</si>
  <si>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</si>
  <si>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</si>
  <si>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</si>
  <si>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</si>
  <si>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</si>
  <si>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</si>
  <si>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</si>
  <si>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</si>
  <si>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</si>
  <si>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</si>
  <si>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</si>
  <si>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</si>
  <si>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</si>
  <si>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</si>
  <si>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</si>
  <si>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</si>
  <si>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</si>
  <si>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</si>
  <si>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</si>
  <si>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</si>
  <si>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</si>
  <si>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</si>
  <si>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</si>
  <si>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</si>
  <si>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</si>
  <si>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</si>
  <si>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</si>
  <si>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</si>
  <si>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</si>
  <si>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</si>
  <si>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</si>
  <si>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</si>
  <si>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</si>
  <si>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</si>
  <si>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</si>
  <si>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</si>
  <si>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</si>
  <si>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</si>
  <si>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</si>
  <si>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</si>
  <si>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</si>
  <si>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</si>
  <si>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</si>
  <si>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</si>
  <si>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</si>
  <si>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</si>
  <si>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</si>
  <si>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</si>
  <si>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</si>
  <si>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</si>
  <si>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</si>
  <si>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</si>
  <si>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</si>
  <si>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</si>
  <si>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</si>
  <si>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</si>
  <si>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</si>
  <si>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</si>
  <si>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</si>
  <si>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</si>
  <si>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</si>
  <si>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</si>
  <si>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</si>
  <si>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</si>
  <si>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</si>
  <si>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</si>
  <si>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</si>
  <si>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</si>
  <si>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</si>
  <si>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</si>
  <si>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</si>
  <si>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</si>
  <si>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</si>
  <si>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</si>
  <si>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</si>
  <si>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</si>
  <si>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</si>
  <si>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</si>
  <si>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</si>
  <si>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</si>
  <si>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</si>
  <si>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</si>
  <si>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</si>
  <si>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</si>
  <si>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</si>
  <si>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</si>
  <si>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</si>
  <si>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</si>
  <si>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</si>
  <si>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</si>
  <si>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</si>
  <si>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</si>
  <si>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</si>
  <si>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</si>
  <si>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</si>
  <si>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</si>
  <si>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</si>
  <si>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</si>
  <si>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</si>
  <si>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</si>
  <si>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</si>
  <si>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</si>
  <si>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</si>
  <si>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</si>
  <si>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</si>
  <si>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</si>
  <si>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</si>
  <si>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</si>
  <si>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</si>
  <si>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</si>
  <si>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</si>
  <si>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</si>
  <si>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</si>
  <si>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</si>
  <si>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</si>
  <si>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</si>
  <si>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</si>
  <si>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</si>
  <si>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</si>
  <si>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</si>
  <si>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</si>
  <si>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</si>
  <si>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</si>
  <si>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</si>
  <si>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</si>
  <si>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</si>
  <si>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</si>
  <si>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</si>
  <si>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</si>
  <si>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</si>
  <si>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</si>
  <si>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</si>
  <si>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</si>
  <si>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</si>
  <si>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</si>
  <si>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</si>
  <si>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</si>
  <si>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</si>
  <si>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</si>
  <si>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</si>
  <si>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</si>
  <si>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</si>
  <si>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</si>
  <si>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</si>
  <si>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</si>
  <si>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</si>
  <si>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</si>
  <si>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</si>
  <si>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</si>
  <si>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</si>
  <si>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</si>
  <si>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</si>
  <si>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</si>
  <si>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</si>
  <si>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</si>
  <si>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</si>
  <si>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</si>
  <si>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</si>
  <si>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</si>
  <si>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</si>
  <si>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</si>
  <si>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</si>
  <si>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</si>
  <si>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</si>
  <si>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</si>
  <si>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</si>
  <si>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</si>
  <si>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</si>
  <si>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</si>
  <si>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</si>
  <si>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</si>
  <si>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</si>
  <si>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</si>
  <si>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</si>
  <si>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</si>
  <si>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</si>
  <si>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</si>
  <si>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</si>
  <si>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</si>
  <si>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</si>
  <si>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</si>
  <si>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</si>
  <si>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</si>
  <si>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</si>
  <si>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</si>
  <si>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</si>
  <si>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</si>
  <si>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</si>
  <si>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</si>
  <si>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</si>
  <si>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</si>
  <si>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</si>
  <si>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</si>
  <si>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</si>
  <si>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</si>
  <si>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</si>
  <si>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</si>
  <si>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</si>
  <si>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</si>
  <si>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</si>
  <si>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</si>
  <si>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</si>
  <si>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</si>
  <si>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</si>
  <si>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</si>
  <si>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</si>
  <si>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</si>
  <si>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</si>
  <si>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</si>
  <si>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</si>
  <si>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</si>
  <si>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</si>
  <si>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</si>
  <si>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</si>
  <si>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</si>
  <si>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</si>
  <si>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</si>
  <si>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</si>
  <si>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</si>
  <si>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</si>
  <si>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</si>
  <si>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</si>
  <si>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</si>
  <si>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</si>
  <si>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</si>
  <si>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</si>
  <si>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</si>
  <si>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</si>
  <si>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</si>
  <si>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</si>
  <si>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</si>
  <si>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</si>
  <si>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</si>
  <si>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</si>
  <si>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</si>
  <si>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</si>
  <si>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</si>
  <si>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</si>
  <si>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</si>
  <si>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</si>
  <si>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</si>
  <si>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</si>
  <si>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</si>
  <si>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</si>
  <si>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</si>
  <si>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</si>
  <si>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</si>
  <si>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</si>
  <si>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</si>
  <si>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</si>
  <si>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</si>
  <si>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</si>
  <si>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</si>
  <si>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</si>
  <si>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</si>
  <si>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</si>
  <si>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</si>
  <si>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</si>
  <si>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</si>
  <si>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</si>
  <si>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</si>
  <si>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</si>
  <si>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</si>
  <si>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</si>
  <si>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</si>
  <si>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</si>
  <si>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</si>
  <si>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</si>
  <si>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</si>
  <si>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</si>
  <si>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</si>
  <si>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</si>
  <si>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</si>
  <si>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</si>
  <si>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</si>
  <si>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</si>
  <si>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</si>
  <si>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</si>
  <si>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</si>
  <si>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</si>
  <si>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</si>
  <si>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</si>
  <si>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</si>
  <si>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</si>
  <si>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</si>
  <si>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</si>
  <si>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</si>
  <si>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</si>
  <si>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</si>
  <si>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</si>
  <si>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</si>
  <si>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</si>
  <si>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</si>
  <si>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</si>
  <si>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</si>
  <si>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</si>
  <si>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</si>
  <si>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</si>
  <si>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</si>
  <si>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</si>
  <si>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</si>
  <si>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</si>
  <si>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</si>
  <si>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</si>
  <si>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</si>
  <si>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</si>
  <si>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</si>
  <si>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</si>
  <si>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</si>
  <si>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</si>
  <si>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</si>
  <si>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</si>
  <si>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</si>
  <si>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</si>
  <si>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</si>
  <si>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</si>
  <si>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</si>
  <si>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</si>
  <si>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</si>
  <si>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</si>
  <si>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</si>
  <si>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</si>
  <si>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</si>
  <si>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</si>
  <si>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</si>
  <si>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</si>
  <si>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</si>
  <si>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</si>
  <si>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</si>
  <si>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</si>
  <si>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</si>
  <si>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</si>
  <si>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</si>
  <si>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</si>
  <si>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</si>
  <si>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</si>
  <si>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</si>
  <si>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</si>
  <si>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</si>
  <si>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</si>
  <si>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</si>
  <si>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</si>
  <si>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</si>
  <si>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</si>
  <si>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</si>
  <si>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</si>
  <si>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</si>
  <si>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</si>
  <si>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</si>
  <si>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</si>
  <si>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</si>
  <si>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</si>
  <si>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</si>
  <si>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</si>
  <si>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</si>
  <si>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</si>
  <si>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</si>
  <si>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</si>
  <si>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</si>
  <si>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</si>
  <si>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</si>
  <si>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</si>
  <si>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</si>
  <si>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</si>
  <si>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</si>
  <si>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</si>
  <si>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</si>
  <si>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</si>
  <si>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</si>
  <si>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</si>
  <si>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</si>
  <si>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</si>
  <si>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</si>
  <si>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</si>
  <si>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</si>
  <si>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</si>
  <si>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</si>
  <si>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</si>
  <si>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</si>
  <si>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</si>
  <si>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</si>
  <si>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</si>
  <si>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</si>
  <si>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</si>
  <si>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</si>
  <si>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</si>
  <si>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</si>
  <si>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</si>
  <si>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</si>
  <si>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</si>
  <si>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</si>
  <si>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</si>
  <si>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</si>
  <si>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</si>
  <si>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</si>
  <si>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</si>
  <si>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</si>
  <si>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</si>
  <si>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</si>
  <si>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</si>
  <si>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</si>
  <si>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</si>
  <si>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</si>
  <si>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</si>
  <si>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</si>
  <si>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</si>
  <si>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</si>
  <si>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</si>
  <si>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</si>
  <si>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</si>
  <si>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</si>
  <si>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</si>
  <si>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</si>
  <si>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</si>
  <si>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</si>
  <si>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</si>
  <si>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</si>
  <si>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</si>
  <si>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</si>
  <si>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</si>
  <si>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</si>
  <si>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</si>
  <si>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</si>
  <si>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</si>
  <si>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</si>
  <si>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</si>
  <si>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</si>
  <si>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</si>
  <si>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</si>
  <si>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</si>
  <si>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</si>
  <si>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</si>
  <si>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</si>
  <si>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</si>
  <si>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</si>
  <si>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</si>
  <si>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</si>
  <si>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</si>
  <si>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</si>
  <si>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</si>
  <si>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</si>
  <si>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</si>
  <si>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</si>
  <si>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</si>
  <si>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</si>
  <si>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</si>
  <si>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</si>
  <si>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</si>
  <si>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</si>
  <si>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</si>
  <si>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</si>
  <si>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</si>
  <si>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</si>
  <si>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</si>
  <si>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</si>
  <si>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</si>
  <si>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</si>
  <si>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</si>
  <si>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</si>
  <si>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</si>
  <si>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</si>
  <si>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</si>
  <si>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</si>
  <si>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</si>
  <si>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</si>
  <si>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</si>
  <si>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</si>
  <si>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</si>
  <si>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</si>
  <si>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</si>
  <si>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</si>
  <si>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</si>
  <si>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</si>
  <si>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</si>
  <si>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</si>
  <si>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</si>
  <si>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</si>
  <si>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</si>
  <si>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</si>
  <si>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</si>
  <si>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</si>
  <si>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</si>
  <si>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</si>
  <si>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</si>
  <si>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</si>
  <si>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</si>
  <si>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</si>
  <si>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</si>
  <si>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</si>
  <si>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</si>
  <si>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</si>
  <si>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</si>
  <si>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</si>
  <si>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</si>
  <si>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</si>
  <si>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</si>
  <si>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</si>
  <si>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</si>
  <si>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</si>
  <si>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</si>
  <si>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</si>
  <si>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</si>
  <si>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</si>
  <si>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</si>
  <si>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</si>
  <si>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</si>
  <si>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</si>
  <si>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</si>
  <si>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</si>
  <si>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</si>
  <si>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</si>
  <si>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</si>
  <si>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</si>
  <si>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</si>
  <si>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</si>
  <si>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</si>
  <si>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</si>
  <si>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</si>
  <si>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</si>
  <si>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</si>
  <si>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</si>
  <si>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</si>
  <si>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</si>
  <si>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</si>
  <si>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</si>
  <si>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</si>
  <si>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</si>
  <si>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</si>
  <si>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</si>
  <si>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</si>
  <si>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</si>
  <si>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</si>
  <si>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</si>
  <si>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</si>
  <si>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</si>
  <si>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</si>
  <si>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</si>
  <si>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</si>
  <si>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</si>
  <si>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</si>
  <si>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</si>
  <si>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</si>
  <si>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</si>
  <si>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</si>
  <si>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</si>
  <si>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</si>
  <si>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</si>
  <si>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</si>
  <si>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</si>
  <si>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</si>
  <si>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</si>
  <si>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</si>
  <si>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</si>
  <si>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</si>
  <si>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</si>
  <si>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</si>
  <si>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</si>
  <si>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</si>
  <si>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</si>
  <si>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</si>
  <si>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</si>
  <si>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</si>
  <si>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</si>
  <si>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</si>
  <si>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</si>
  <si>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</si>
  <si>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</si>
  <si>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</si>
  <si>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</si>
  <si>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</si>
  <si>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</si>
  <si>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</si>
  <si>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</si>
  <si>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</si>
  <si>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</si>
  <si>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</si>
  <si>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</si>
  <si>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</si>
  <si>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</si>
  <si>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</si>
  <si>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</si>
  <si>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</si>
  <si>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</si>
  <si>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</si>
  <si>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</si>
  <si>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</si>
  <si>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</si>
  <si>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</si>
  <si>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</si>
  <si>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</si>
  <si>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</si>
  <si>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</si>
  <si>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</si>
  <si>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</si>
  <si>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</si>
  <si>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</si>
  <si>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</si>
  <si>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</si>
  <si>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</si>
  <si>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</si>
  <si>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</si>
  <si>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</si>
  <si>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</si>
  <si>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</si>
  <si>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</si>
  <si>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</si>
  <si>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</si>
  <si>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</si>
  <si>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</si>
  <si>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</si>
  <si>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</si>
  <si>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</si>
  <si>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</si>
  <si>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</si>
  <si>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</si>
  <si>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</si>
  <si>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</si>
  <si>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</si>
  <si>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</si>
  <si>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</si>
  <si>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</si>
  <si>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</si>
  <si>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</si>
  <si>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</si>
  <si>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</si>
  <si>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</si>
  <si>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</si>
  <si>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</si>
  <si>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</si>
  <si>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</si>
  <si>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</si>
  <si>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</si>
  <si>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</si>
  <si>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</si>
  <si>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</si>
  <si>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</si>
  <si>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</si>
  <si>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</si>
  <si>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</si>
  <si>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</si>
  <si>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</si>
  <si>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</si>
  <si>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</si>
  <si>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</si>
  <si>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</si>
  <si>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</si>
  <si>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</si>
  <si>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</si>
  <si>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</si>
  <si>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</si>
  <si>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</si>
  <si>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</si>
  <si>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</si>
  <si>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</si>
  <si>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</si>
  <si>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</si>
  <si>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</si>
  <si>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</si>
  <si>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</si>
  <si>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</si>
  <si>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</si>
  <si>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</si>
  <si>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</si>
  <si>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</si>
  <si>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</si>
  <si>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</si>
  <si>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</si>
  <si>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</si>
  <si>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</si>
  <si>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</si>
  <si>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</si>
  <si>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</si>
  <si>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</si>
  <si>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</si>
  <si>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</si>
  <si>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</si>
  <si>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</si>
  <si>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</si>
  <si>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</si>
  <si>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</si>
  <si>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</si>
  <si>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</si>
  <si>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</si>
  <si>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</si>
  <si>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</si>
  <si>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</si>
  <si>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</si>
  <si>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</si>
  <si>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</si>
  <si>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</si>
  <si>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</si>
  <si>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</si>
  <si>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</si>
  <si>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</si>
  <si>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</si>
  <si>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</si>
  <si>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</si>
  <si>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</si>
  <si>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</si>
  <si>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</si>
  <si>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</si>
  <si>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</si>
  <si>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</si>
  <si>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</si>
  <si>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</si>
  <si>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</si>
  <si>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</si>
  <si>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</si>
  <si>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</si>
  <si>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</si>
  <si>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</si>
  <si>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</si>
  <si>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</si>
  <si>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</si>
  <si>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</si>
  <si>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</si>
  <si>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</si>
  <si>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</si>
  <si>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</si>
  <si>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</si>
  <si>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</si>
  <si>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</si>
  <si>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</si>
  <si>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</si>
  <si>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</si>
  <si>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</si>
  <si>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</si>
  <si>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</si>
  <si>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</si>
  <si>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</si>
  <si>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</si>
  <si>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</si>
  <si>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</si>
  <si>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</si>
  <si>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</si>
  <si>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</si>
  <si>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</si>
  <si>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</si>
  <si>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</si>
  <si>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</si>
  <si>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</si>
  <si>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</si>
  <si>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</si>
  <si>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</si>
  <si>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</si>
  <si>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</si>
  <si>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</si>
  <si>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</si>
  <si>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</si>
  <si>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</si>
  <si>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</si>
  <si>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</si>
  <si>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</si>
  <si>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</si>
  <si>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</si>
  <si>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</si>
  <si>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</si>
  <si>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</si>
  <si>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</si>
  <si>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</si>
  <si>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</si>
  <si>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</si>
  <si>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</si>
  <si>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</si>
  <si>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</si>
  <si>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</si>
  <si>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</si>
  <si>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</si>
  <si>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</si>
  <si>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</si>
  <si>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</si>
  <si>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</si>
  <si>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</si>
  <si>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</si>
  <si>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</si>
  <si>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</si>
  <si>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</si>
  <si>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</si>
  <si>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</si>
  <si>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</si>
  <si>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</si>
  <si>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</si>
  <si>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</si>
  <si>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</si>
  <si>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</si>
  <si>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</si>
  <si>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</si>
  <si>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</si>
  <si>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</si>
  <si>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</si>
  <si>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</si>
  <si>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</si>
  <si>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</si>
  <si>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</si>
  <si>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</si>
  <si>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</si>
  <si>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</si>
  <si>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</si>
  <si>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</si>
  <si>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</si>
  <si>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</si>
  <si>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</si>
  <si>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</si>
  <si>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</si>
  <si>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</si>
  <si>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</si>
  <si>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</si>
  <si>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</si>
  <si>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</si>
  <si>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</si>
  <si>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</si>
  <si>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</si>
  <si>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</si>
  <si>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</si>
  <si>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</si>
  <si>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</si>
  <si>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</si>
  <si>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</si>
  <si>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</si>
  <si>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</si>
  <si>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</si>
  <si>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</si>
  <si>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</si>
  <si>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</si>
  <si>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</si>
  <si>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</si>
  <si>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</si>
  <si>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</si>
  <si>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</si>
  <si>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</si>
  <si>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</si>
  <si>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</si>
  <si>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</si>
  <si>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</si>
  <si>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</si>
  <si>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</si>
  <si>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</si>
  <si>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</si>
  <si>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</si>
  <si>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</si>
  <si>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</si>
  <si>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</si>
  <si>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</si>
  <si>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</si>
  <si>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</si>
  <si>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</si>
  <si>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</si>
  <si>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</si>
  <si>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</si>
  <si>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</si>
  <si>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</si>
  <si>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</si>
  <si>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</si>
  <si>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</si>
  <si>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</si>
  <si>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</si>
  <si>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</si>
  <si>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</si>
  <si>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</si>
  <si>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</si>
  <si>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</si>
  <si>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</si>
  <si>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</si>
  <si>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</si>
  <si>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</si>
  <si>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</si>
  <si>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</si>
  <si>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</si>
  <si>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</si>
  <si>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</si>
  <si>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</si>
  <si>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</si>
  <si>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</si>
  <si>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</si>
  <si>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</si>
  <si>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</si>
  <si>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</si>
  <si>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</si>
  <si>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</si>
  <si>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</si>
  <si>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</si>
  <si>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</si>
  <si>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</si>
  <si>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</si>
  <si>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</si>
  <si>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</si>
  <si>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</si>
  <si>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</si>
  <si>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</si>
  <si>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</si>
  <si>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</si>
  <si>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</si>
  <si>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</si>
  <si>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</si>
  <si>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</si>
  <si>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</si>
  <si>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</si>
  <si>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</si>
  <si>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</si>
  <si>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</si>
  <si>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</si>
  <si>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</si>
  <si>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</si>
  <si>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</si>
  <si>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</si>
  <si>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</si>
  <si>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</si>
  <si>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</si>
  <si>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</si>
  <si>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</si>
  <si>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</si>
  <si>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</si>
  <si>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</si>
  <si>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</si>
  <si>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</si>
  <si>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</si>
  <si>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</si>
  <si>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</si>
  <si>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</si>
  <si>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</si>
  <si>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</si>
  <si>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</si>
  <si>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</si>
  <si>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</si>
  <si>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</si>
  <si>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</si>
  <si>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</si>
  <si>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</si>
  <si>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</si>
  <si>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</si>
  <si>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</si>
  <si>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</si>
  <si>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</si>
  <si>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</si>
  <si>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</si>
  <si>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</si>
  <si>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</si>
  <si>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</si>
  <si>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</si>
  <si>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</si>
  <si>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</si>
  <si>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</si>
  <si>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</si>
  <si>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</si>
  <si>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</si>
  <si>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</si>
  <si>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</si>
  <si>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</si>
  <si>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</si>
  <si>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</si>
  <si>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</si>
  <si>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</si>
  <si>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</si>
  <si>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</si>
  <si>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</si>
  <si>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</si>
  <si>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</si>
  <si>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</si>
  <si>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</si>
  <si>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</si>
  <si>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</si>
  <si>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</si>
  <si>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</si>
  <si>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</si>
  <si>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</si>
  <si>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</si>
  <si>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</si>
  <si>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</si>
  <si>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</si>
  <si>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</si>
  <si>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</si>
  <si>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</si>
  <si>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</si>
  <si>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</si>
  <si>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</si>
  <si>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</si>
  <si>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</si>
  <si>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</si>
  <si>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</si>
  <si>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</si>
  <si>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</si>
  <si>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</si>
  <si>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</si>
  <si>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</si>
  <si>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</si>
  <si>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</si>
  <si>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</si>
  <si>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</si>
  <si>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</si>
  <si>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</si>
  <si>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</si>
  <si>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</si>
  <si>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</si>
  <si>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</si>
  <si>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</si>
  <si>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</si>
  <si>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</si>
  <si>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</si>
  <si>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</si>
  <si>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</si>
  <si>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</si>
  <si>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</si>
  <si>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</si>
  <si>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</si>
  <si>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</si>
  <si>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</si>
  <si>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</si>
  <si>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</si>
  <si>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</si>
  <si>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</si>
  <si>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</si>
  <si>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</si>
  <si>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</si>
  <si>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</si>
  <si>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</si>
  <si>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</si>
  <si>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</si>
  <si>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</si>
  <si>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</si>
  <si>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</si>
  <si>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</si>
  <si>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</si>
  <si>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</si>
  <si>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</si>
  <si>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</si>
  <si>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</si>
  <si>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</si>
  <si>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</si>
  <si>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</si>
  <si>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</si>
  <si>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</si>
  <si>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</si>
  <si>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</si>
  <si>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</si>
  <si>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</si>
  <si>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</si>
  <si>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</si>
  <si>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</si>
  <si>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</si>
  <si>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</si>
  <si>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</si>
  <si>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</si>
  <si>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</si>
  <si>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</si>
  <si>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</si>
  <si>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</si>
  <si>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</si>
  <si>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</si>
  <si>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</si>
  <si>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</si>
  <si>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</si>
  <si>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</si>
  <si>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</si>
  <si>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</si>
  <si>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</si>
  <si>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</si>
  <si>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</si>
  <si>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</si>
  <si>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</si>
  <si>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</si>
  <si>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</si>
  <si>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</si>
  <si>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</si>
  <si>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</si>
  <si>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</si>
  <si>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</si>
  <si>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</si>
  <si>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</si>
  <si>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</si>
  <si>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</si>
  <si>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</si>
  <si>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</si>
  <si>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</si>
  <si>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</si>
  <si>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</si>
  <si>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</si>
  <si>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</si>
  <si>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</si>
  <si>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</si>
  <si>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</si>
  <si>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</si>
  <si>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</si>
  <si>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</si>
  <si>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</si>
  <si>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</si>
  <si>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</si>
  <si>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</si>
  <si>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</si>
  <si>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</si>
  <si>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</si>
  <si>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</si>
  <si>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</si>
  <si>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</si>
  <si>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</si>
  <si>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</si>
  <si>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</si>
  <si>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</si>
  <si>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</si>
  <si>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</si>
  <si>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</si>
  <si>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</si>
  <si>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</si>
  <si>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</si>
  <si>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</si>
  <si>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</si>
  <si>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</si>
  <si>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</si>
  <si>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</si>
  <si>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</si>
  <si>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</si>
  <si>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</si>
  <si>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</si>
  <si>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</si>
  <si>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</si>
  <si>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</si>
  <si>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</si>
  <si>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</si>
  <si>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</si>
  <si>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</si>
  <si>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</si>
  <si>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</si>
  <si>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</si>
  <si>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</si>
  <si>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</si>
  <si>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</si>
  <si>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</si>
  <si>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</si>
  <si>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</si>
  <si>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</si>
  <si>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</si>
  <si>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</si>
  <si>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</si>
  <si>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</si>
  <si>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</si>
  <si>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</si>
  <si>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</si>
  <si>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</si>
  <si>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</si>
  <si>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</si>
  <si>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</si>
  <si>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</si>
  <si>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</si>
  <si>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</si>
  <si>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</si>
  <si>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</si>
  <si>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</si>
  <si>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</si>
  <si>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</si>
  <si>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</si>
  <si>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</si>
  <si>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</si>
  <si>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</si>
  <si>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</si>
  <si>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</si>
  <si>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</si>
  <si>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</si>
  <si>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</si>
  <si>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</si>
  <si>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</si>
  <si>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</si>
  <si>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</si>
  <si>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</si>
  <si>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</si>
  <si>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</si>
  <si>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</si>
  <si>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</si>
  <si>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</si>
  <si>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</si>
  <si>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</si>
  <si>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</si>
  <si>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</si>
  <si>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</si>
  <si>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</si>
  <si>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</si>
  <si>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</si>
  <si>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</si>
  <si>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</si>
  <si>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</si>
  <si>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</si>
  <si>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</si>
  <si>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</si>
  <si>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</si>
  <si>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</si>
  <si>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</si>
  <si>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</si>
  <si>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</si>
  <si>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</si>
  <si>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</si>
  <si>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</si>
  <si>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</si>
  <si>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</si>
  <si>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</si>
  <si>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</si>
  <si>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</si>
  <si>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</si>
  <si>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</si>
  <si>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</si>
  <si>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</si>
  <si>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</si>
  <si>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</si>
  <si>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</si>
  <si>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</si>
  <si>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</si>
  <si>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</si>
  <si>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</si>
  <si>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</si>
  <si>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</si>
  <si>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</si>
  <si>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</si>
  <si>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</si>
  <si>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</si>
  <si>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</si>
  <si>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</si>
  <si>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</si>
  <si>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</si>
  <si>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</si>
  <si>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</si>
  <si>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</si>
  <si>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</si>
  <si>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</si>
  <si>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</si>
  <si>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</si>
  <si>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</si>
  <si>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</si>
  <si>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</si>
  <si>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</si>
  <si>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</si>
  <si>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</si>
  <si>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</si>
  <si>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</si>
  <si>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</si>
  <si>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</si>
  <si>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</si>
  <si>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</si>
  <si>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</si>
  <si>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</si>
  <si>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</si>
  <si>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</si>
  <si>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</si>
  <si>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</si>
  <si>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</si>
  <si>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</si>
  <si>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</si>
  <si>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</si>
  <si>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</si>
  <si>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</si>
  <si>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</si>
  <si>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</si>
  <si>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</si>
  <si>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</si>
  <si>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</si>
  <si>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</si>
  <si>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</si>
  <si>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</si>
  <si>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</si>
  <si>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</si>
  <si>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</si>
  <si>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</si>
  <si>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</si>
  <si>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</si>
  <si>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</si>
  <si>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</si>
  <si>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</si>
  <si>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</si>
  <si>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</si>
  <si>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</si>
  <si>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</si>
  <si>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</si>
  <si>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</si>
  <si>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</si>
  <si>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</si>
  <si>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</si>
  <si>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</si>
  <si>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</si>
  <si>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</si>
  <si>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</si>
  <si>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</si>
  <si>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</si>
  <si>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</si>
  <si>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</si>
  <si>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</si>
  <si>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</si>
  <si>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</si>
  <si>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</si>
  <si>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</si>
  <si>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</si>
  <si>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</si>
  <si>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</si>
  <si>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</si>
  <si>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</si>
  <si>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</si>
  <si>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</si>
  <si>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</si>
  <si>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</si>
  <si>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</si>
  <si>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</si>
  <si>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</si>
  <si>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</si>
  <si>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</si>
  <si>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</si>
  <si>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</si>
  <si>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</si>
  <si>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</si>
  <si>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</si>
  <si>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</si>
  <si>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</si>
  <si>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</si>
  <si>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</si>
  <si>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</si>
  <si>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</si>
  <si>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</si>
  <si>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</si>
  <si>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</si>
  <si>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</si>
  <si>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</si>
  <si>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</si>
  <si>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</si>
  <si>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</si>
  <si>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</si>
  <si>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</si>
  <si>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</si>
  <si>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</si>
  <si>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</si>
  <si>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</si>
  <si>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</si>
  <si>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</si>
  <si>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</si>
  <si>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</si>
  <si>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</si>
  <si>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</si>
  <si>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</si>
  <si>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</si>
  <si>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</si>
  <si>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</si>
  <si>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</si>
  <si>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</si>
  <si>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</si>
  <si>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</si>
  <si>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</si>
  <si>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</si>
  <si>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</si>
  <si>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</si>
  <si>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</si>
  <si>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</si>
  <si>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</si>
  <si>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</si>
  <si>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</si>
  <si>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</si>
  <si>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</si>
  <si>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</si>
  <si>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</si>
  <si>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</si>
  <si>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</si>
  <si>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</si>
  <si>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</si>
  <si>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</si>
  <si>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</si>
  <si>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</si>
  <si>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</si>
  <si>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</si>
  <si>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</si>
  <si>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</si>
  <si>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</si>
  <si>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</si>
  <si>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</si>
  <si>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</si>
  <si>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</si>
  <si>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</si>
  <si>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</si>
  <si>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</si>
  <si>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</si>
  <si>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</si>
  <si>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</si>
  <si>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</si>
  <si>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</si>
  <si>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</si>
  <si>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</si>
  <si>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</si>
  <si>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</si>
  <si>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</si>
  <si>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</si>
  <si>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</si>
  <si>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</si>
  <si>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</si>
  <si>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</si>
  <si>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</si>
  <si>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</si>
  <si>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</si>
  <si>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</si>
  <si>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</si>
  <si>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</si>
  <si>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</si>
  <si>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</si>
  <si>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</si>
  <si>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</si>
  <si>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</si>
  <si>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</si>
  <si>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</si>
  <si>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</si>
  <si>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</si>
  <si>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</si>
  <si>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</si>
  <si>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</si>
  <si>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</si>
  <si>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</si>
  <si>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</si>
  <si>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</si>
  <si>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</si>
  <si>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</si>
  <si>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</si>
  <si>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</si>
  <si>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</si>
  <si>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</si>
  <si>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</si>
  <si>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</si>
  <si>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</si>
  <si>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</si>
  <si>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</si>
  <si>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</si>
  <si>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</si>
  <si>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</si>
  <si>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</si>
  <si>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</si>
  <si>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</si>
  <si>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</si>
  <si>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</si>
  <si>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</si>
  <si>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</si>
  <si>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</si>
  <si>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</si>
  <si>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</si>
  <si>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</si>
  <si>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</si>
  <si>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</si>
  <si>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</si>
  <si>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</si>
  <si>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</si>
  <si>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</si>
  <si>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</si>
  <si>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</si>
  <si>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</si>
  <si>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</si>
  <si>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</si>
  <si>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</si>
  <si>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</si>
  <si>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</si>
  <si>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</si>
  <si>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</si>
  <si>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</si>
  <si>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</si>
  <si>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</si>
  <si>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</si>
  <si>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</si>
  <si>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</si>
  <si>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</si>
  <si>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</si>
  <si>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</si>
  <si>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</si>
  <si>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</si>
  <si>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</si>
  <si>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</si>
  <si>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</si>
  <si>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</si>
  <si>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</si>
  <si>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</si>
  <si>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</si>
  <si>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</si>
  <si>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</si>
  <si>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</si>
  <si>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</si>
  <si>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</si>
  <si>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</si>
  <si>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</si>
  <si>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</si>
  <si>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</si>
  <si>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</si>
  <si>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</si>
  <si>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</si>
  <si>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</si>
  <si>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</si>
  <si>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</si>
  <si>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</si>
  <si>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</si>
  <si>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</si>
  <si>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</si>
  <si>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</si>
  <si>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</si>
  <si>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</si>
  <si>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</si>
  <si>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</si>
  <si>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</si>
  <si>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</si>
  <si>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</si>
  <si>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</si>
  <si>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</si>
  <si>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</si>
  <si>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</si>
  <si>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</si>
  <si>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</si>
  <si>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</si>
  <si>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</si>
  <si>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</si>
  <si>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</si>
  <si>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</si>
  <si>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</si>
  <si>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</si>
  <si>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</si>
  <si>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</si>
  <si>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</si>
  <si>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</si>
  <si>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</si>
  <si>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</si>
  <si>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</si>
  <si>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</si>
  <si>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</si>
  <si>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</si>
  <si>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</si>
  <si>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</si>
  <si>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</si>
  <si>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</si>
  <si>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</si>
  <si>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</si>
  <si>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</si>
  <si>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</si>
  <si>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</si>
  <si>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</si>
  <si>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</si>
  <si>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</si>
  <si>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</si>
  <si>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</si>
  <si>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</si>
  <si>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</si>
  <si>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</si>
  <si>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</si>
  <si>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</si>
  <si>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</si>
  <si>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</si>
  <si>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</si>
  <si>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</si>
  <si>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</si>
  <si>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</si>
  <si>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</si>
  <si>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</si>
  <si>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</si>
  <si>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</si>
  <si>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</si>
  <si>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</si>
  <si>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</si>
  <si>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</si>
  <si>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</si>
  <si>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</si>
  <si>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</si>
  <si>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</si>
  <si>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</si>
  <si>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</si>
  <si>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</si>
  <si>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</si>
  <si>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</si>
  <si>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</si>
  <si>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</si>
  <si>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</si>
  <si>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</si>
  <si>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</si>
  <si>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</si>
  <si>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</si>
  <si>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</si>
  <si>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</si>
  <si>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</si>
  <si>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</si>
  <si>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</si>
  <si>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</si>
  <si>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</si>
  <si>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</si>
  <si>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</si>
  <si>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</si>
  <si>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</si>
  <si>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</si>
  <si>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</si>
  <si>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</si>
  <si>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</si>
  <si>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</si>
  <si>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</si>
  <si>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</si>
  <si>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</si>
  <si>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</si>
  <si>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</si>
  <si>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</si>
  <si>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</si>
  <si>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</si>
  <si>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</si>
  <si>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</si>
  <si>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</si>
  <si>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</si>
  <si>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</si>
  <si>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</si>
  <si>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</si>
  <si>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</si>
  <si>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</si>
  <si>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</si>
  <si>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</si>
  <si>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</si>
  <si>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</si>
  <si>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</si>
  <si>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</si>
  <si>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</si>
  <si>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</si>
  <si>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</si>
  <si>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</si>
  <si>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</si>
  <si>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</si>
  <si>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</si>
  <si>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</si>
  <si>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</si>
  <si>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</si>
  <si>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</si>
  <si>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</si>
  <si>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</si>
  <si>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</si>
  <si>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</si>
  <si>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</si>
  <si>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</si>
  <si>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</si>
  <si>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</si>
  <si>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</si>
  <si>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</si>
  <si>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</si>
  <si>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</si>
  <si>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</si>
  <si>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</si>
  <si>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</si>
  <si>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</si>
  <si>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</si>
  <si>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</si>
  <si>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</si>
  <si>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</si>
  <si>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</si>
  <si>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</si>
  <si>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</si>
  <si>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</si>
  <si>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</si>
  <si>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</si>
  <si>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</si>
  <si>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</si>
  <si>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</si>
  <si>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</si>
  <si>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</si>
  <si>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</si>
  <si>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</si>
  <si>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</si>
  <si>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</si>
  <si>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</si>
  <si>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</si>
  <si>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</si>
  <si>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</si>
  <si>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</si>
  <si>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</si>
  <si>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</si>
  <si>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</si>
  <si>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</si>
  <si>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</si>
  <si>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</si>
  <si>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</si>
  <si>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</si>
  <si>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</si>
  <si>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</si>
  <si>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</si>
  <si>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</si>
  <si>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</si>
  <si>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</si>
  <si>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</si>
  <si>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</si>
  <si>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</si>
  <si>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</si>
  <si>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</si>
  <si>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</si>
  <si>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</si>
  <si>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</si>
  <si>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</si>
  <si>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</si>
  <si>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</si>
  <si>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</si>
  <si>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</si>
  <si>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</si>
  <si>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</si>
  <si>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</si>
  <si>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</si>
  <si>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</si>
  <si>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</si>
  <si>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</si>
  <si>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</si>
  <si>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</si>
  <si>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</si>
  <si>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</si>
  <si>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</si>
  <si>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</si>
  <si>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</si>
  <si>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</si>
  <si>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</si>
  <si>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</si>
  <si>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</si>
  <si>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</si>
  <si>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</si>
  <si>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</si>
  <si>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</si>
  <si>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</si>
  <si>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</si>
  <si>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</si>
  <si>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</si>
  <si>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</si>
  <si>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</si>
  <si>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</si>
  <si>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</si>
  <si>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</si>
  <si>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</si>
  <si>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</si>
  <si>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</si>
  <si>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</si>
  <si>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</si>
  <si>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</si>
  <si>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</si>
  <si>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</si>
  <si>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</si>
  <si>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</si>
  <si>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</si>
  <si>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</si>
  <si>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</si>
  <si>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</si>
  <si>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</si>
  <si>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</si>
  <si>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</si>
  <si>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</si>
  <si>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</si>
  <si>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</si>
  <si>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</si>
  <si>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</si>
  <si>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</si>
  <si>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</si>
  <si>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</si>
  <si>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</si>
  <si>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</si>
  <si>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</si>
  <si>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</si>
  <si>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</si>
  <si>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</si>
  <si>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</si>
  <si>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</si>
  <si>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</si>
  <si>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</si>
  <si>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</si>
  <si>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</si>
  <si>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</si>
  <si>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</si>
  <si>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</si>
  <si>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</si>
  <si>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</si>
  <si>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</si>
  <si>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</si>
  <si>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</si>
  <si>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</si>
  <si>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</si>
  <si>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</si>
  <si>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</si>
  <si>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</si>
  <si>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</si>
  <si>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</si>
  <si>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</si>
  <si>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</si>
  <si>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</si>
  <si>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</si>
  <si>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</si>
  <si>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</si>
  <si>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</si>
  <si>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</si>
  <si>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</si>
  <si>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</si>
  <si>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</si>
  <si>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</si>
  <si>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</si>
  <si>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</si>
  <si>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</si>
  <si>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</si>
  <si>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</si>
  <si>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</si>
  <si>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</si>
  <si>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</si>
  <si>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</si>
  <si>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</si>
  <si>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</si>
  <si>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</si>
  <si>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</si>
  <si>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</si>
  <si>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</si>
  <si>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</si>
  <si>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</si>
  <si>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</si>
  <si>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</si>
  <si>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</si>
  <si>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</si>
  <si>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</si>
  <si>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</si>
  <si>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</si>
  <si>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</si>
  <si>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</si>
  <si>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</si>
  <si>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</si>
  <si>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</si>
  <si>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</si>
  <si>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</si>
  <si>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</si>
  <si>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</si>
  <si>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</si>
  <si>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</si>
  <si>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</si>
  <si>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</si>
  <si>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</si>
  <si>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</si>
  <si>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</si>
  <si>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</si>
  <si>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</si>
  <si>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</si>
  <si>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</si>
  <si>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</si>
  <si>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</si>
  <si>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</si>
  <si>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</si>
  <si>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</si>
  <si>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</si>
  <si>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</si>
  <si>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</si>
  <si>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</si>
  <si>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</si>
  <si>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</si>
  <si>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</si>
  <si>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</si>
  <si>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</si>
  <si>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</si>
  <si>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</si>
  <si>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</si>
  <si>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</si>
  <si>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</si>
  <si>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</si>
  <si>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</si>
  <si>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</si>
  <si>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</si>
  <si>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</si>
  <si>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</si>
  <si>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</si>
  <si>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</si>
  <si>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</si>
  <si>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</si>
  <si>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</si>
  <si>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</si>
  <si>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</si>
  <si>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</si>
  <si>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</si>
  <si>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</si>
  <si>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</si>
  <si>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</si>
  <si>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</si>
  <si>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</si>
  <si>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</si>
  <si>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</si>
  <si>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</si>
  <si>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</si>
  <si>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</si>
  <si>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</si>
  <si>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</si>
  <si>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</si>
  <si>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</si>
  <si>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</si>
  <si>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</si>
  <si>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</si>
  <si>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</si>
  <si>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</si>
  <si>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</si>
  <si>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</si>
  <si>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</si>
  <si>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</si>
  <si>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</si>
  <si>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</si>
  <si>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</si>
  <si>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</si>
  <si>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</si>
  <si>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</si>
  <si>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</si>
  <si>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</si>
  <si>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</si>
  <si>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</si>
  <si>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</si>
  <si>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</si>
  <si>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</si>
  <si>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</si>
  <si>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</si>
  <si>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</si>
  <si>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</si>
  <si>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</si>
  <si>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</si>
  <si>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</si>
  <si>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</si>
  <si>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</si>
  <si>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</si>
  <si>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</si>
  <si>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</si>
  <si>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</si>
  <si>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</si>
  <si>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</si>
  <si>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</si>
  <si>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</si>
  <si>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</si>
  <si>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</si>
  <si>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</si>
  <si>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</si>
  <si>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</si>
  <si>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</si>
  <si>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</si>
  <si>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</si>
  <si>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</si>
  <si>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</si>
  <si>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</si>
  <si>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</si>
  <si>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</si>
  <si>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</si>
  <si>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</si>
  <si>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</si>
  <si>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</si>
  <si>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</si>
  <si>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</si>
  <si>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</si>
  <si>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</si>
  <si>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</si>
  <si>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</si>
  <si>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</si>
  <si>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</si>
  <si>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</si>
  <si>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</si>
  <si>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</si>
  <si>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</si>
  <si>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</si>
  <si>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</si>
  <si>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</si>
  <si>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</si>
  <si>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</si>
  <si>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</si>
  <si>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</si>
  <si>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</si>
  <si>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</si>
  <si>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</si>
  <si>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</si>
  <si>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</si>
  <si>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</si>
  <si>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</si>
  <si>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</si>
  <si>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</si>
  <si>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</si>
  <si>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</si>
  <si>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</si>
  <si>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</si>
  <si>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</si>
  <si>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</si>
  <si>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</si>
  <si>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</si>
  <si>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</si>
  <si>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</si>
  <si>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</si>
  <si>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</si>
  <si>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</si>
  <si>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</si>
  <si>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</si>
  <si>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</si>
  <si>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</si>
  <si>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</si>
  <si>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</si>
  <si>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</si>
  <si>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</si>
  <si>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</si>
  <si>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</si>
  <si>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</si>
  <si>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</si>
  <si>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</si>
  <si>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</si>
  <si>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</si>
  <si>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</si>
  <si>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</si>
  <si>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</si>
  <si>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</si>
  <si>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</si>
  <si>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</si>
  <si>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</si>
  <si>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</si>
  <si>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</si>
  <si>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</si>
  <si>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</si>
  <si>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</si>
  <si>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</si>
  <si>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</si>
  <si>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</si>
  <si>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</si>
  <si>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</si>
  <si>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</si>
  <si>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</si>
  <si>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</si>
  <si>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</si>
  <si>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</si>
  <si>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</si>
  <si>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</si>
  <si>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</si>
  <si>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</si>
  <si>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</si>
  <si>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</si>
  <si>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</si>
  <si>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</si>
  <si>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</si>
  <si>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</si>
  <si>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</si>
  <si>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</si>
  <si>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</si>
  <si>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</si>
  <si>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</si>
  <si>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</si>
  <si>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</si>
  <si>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</si>
  <si>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</si>
  <si>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</si>
  <si>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</si>
  <si>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</si>
  <si>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</si>
  <si>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</si>
  <si>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</si>
  <si>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</si>
  <si>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</si>
  <si>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</si>
  <si>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</si>
  <si>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</si>
  <si>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</si>
  <si>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</si>
  <si>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</si>
  <si>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</si>
  <si>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</si>
  <si>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</si>
  <si>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</si>
  <si>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</si>
  <si>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</si>
  <si>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</si>
  <si>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</si>
  <si>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</si>
  <si>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</si>
  <si>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</si>
  <si>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</si>
  <si>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</si>
  <si>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</si>
  <si>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</si>
  <si>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</si>
  <si>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</si>
  <si>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</si>
  <si>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</si>
  <si>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</si>
  <si>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</si>
  <si>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</si>
  <si>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</si>
  <si>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</si>
  <si>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</si>
  <si>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</si>
  <si>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</si>
  <si>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</si>
  <si>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</si>
  <si>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</si>
  <si>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</si>
  <si>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</si>
  <si>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</si>
  <si>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</si>
  <si>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</si>
  <si>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</si>
  <si>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</si>
  <si>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</si>
  <si>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</si>
  <si>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</si>
  <si>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</si>
  <si>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</si>
  <si>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</si>
  <si>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</si>
  <si>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</si>
  <si>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</si>
  <si>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</si>
  <si>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</si>
  <si>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</si>
  <si>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</si>
  <si>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</si>
  <si>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</si>
  <si>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</si>
  <si>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</si>
  <si>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</si>
  <si>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</si>
  <si>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</si>
  <si>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</si>
  <si>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</si>
  <si>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</si>
  <si>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</si>
  <si>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</si>
  <si>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</si>
  <si>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</si>
  <si>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</si>
  <si>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</si>
  <si>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</si>
  <si>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</si>
  <si>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</si>
  <si>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</si>
  <si>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</si>
  <si>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</si>
  <si>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</si>
  <si>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</si>
  <si>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</si>
  <si>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</si>
  <si>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</si>
  <si>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</si>
  <si>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</si>
  <si>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</si>
  <si>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</si>
  <si>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</si>
  <si>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</si>
  <si>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</si>
  <si>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</si>
  <si>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</si>
  <si>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</si>
  <si>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</si>
  <si>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</si>
  <si>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</si>
  <si>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</si>
  <si>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</si>
  <si>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</si>
  <si>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</si>
  <si>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</si>
  <si>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</si>
  <si>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</si>
  <si>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</si>
  <si>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</si>
  <si>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</si>
  <si>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</si>
  <si>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</si>
  <si>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</si>
  <si>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</si>
  <si>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</si>
  <si>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</si>
  <si>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</si>
  <si>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</si>
  <si>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</si>
  <si>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</si>
  <si>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</si>
  <si>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</si>
  <si>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</si>
  <si>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</si>
  <si>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</si>
  <si>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</si>
  <si>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</si>
  <si>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</si>
  <si>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</si>
  <si>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</si>
  <si>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</si>
  <si>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</si>
  <si>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</si>
  <si>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</si>
  <si>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</si>
  <si>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</si>
  <si>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</si>
  <si>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</si>
  <si>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</si>
  <si>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</si>
  <si>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</si>
  <si>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</si>
  <si>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</si>
  <si>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</si>
  <si>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</si>
  <si>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</si>
  <si>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</si>
  <si>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</si>
  <si>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</si>
  <si>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</si>
  <si>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</si>
  <si>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</si>
  <si>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</si>
  <si>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</si>
  <si>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</si>
  <si>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</si>
  <si>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</si>
  <si>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</si>
  <si>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</si>
  <si>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</si>
  <si>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</si>
  <si>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</si>
  <si>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</si>
  <si>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</si>
  <si>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</si>
  <si>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</si>
  <si>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</si>
  <si>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</si>
  <si>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</si>
  <si>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</si>
  <si>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</si>
  <si>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</si>
  <si>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</si>
  <si>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</si>
  <si>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</si>
  <si>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</si>
  <si>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</si>
  <si>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</si>
  <si>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</si>
  <si>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</si>
  <si>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</si>
  <si>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</si>
  <si>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</si>
  <si>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</si>
  <si>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</si>
  <si>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</si>
  <si>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</si>
  <si>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</si>
  <si>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</si>
  <si>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</si>
  <si>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</si>
  <si>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</si>
  <si>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</si>
  <si>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</si>
  <si>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</si>
  <si>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</si>
  <si>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</si>
  <si>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</si>
  <si>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</si>
  <si>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</si>
  <si>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</si>
  <si>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</si>
  <si>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</si>
  <si>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</si>
  <si>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</si>
  <si>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</si>
  <si>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</si>
  <si>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</si>
  <si>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</si>
  <si>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</si>
  <si>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</si>
  <si>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</si>
  <si>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</si>
  <si>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</si>
  <si>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</si>
  <si>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</si>
  <si>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</si>
  <si>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</si>
  <si>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</si>
  <si>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</si>
  <si>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</si>
  <si>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</si>
  <si>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</si>
  <si>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</si>
  <si>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</si>
  <si>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</si>
  <si>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</si>
  <si>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</si>
  <si>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</si>
  <si>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</si>
  <si>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</si>
  <si>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</si>
  <si>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</si>
  <si>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</si>
  <si>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</si>
  <si>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</si>
  <si>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</si>
  <si>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</si>
  <si>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</si>
  <si>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</si>
  <si>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</si>
  <si>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</si>
  <si>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</si>
  <si>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</si>
  <si>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</si>
  <si>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</si>
  <si>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</si>
  <si>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</si>
  <si>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</si>
  <si>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</si>
  <si>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</si>
  <si>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</si>
  <si>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</si>
  <si>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</si>
  <si>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</si>
  <si>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</si>
  <si>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</si>
  <si>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</si>
  <si>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</si>
  <si>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</si>
  <si>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</si>
  <si>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</si>
  <si>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</si>
  <si>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</si>
  <si>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</si>
  <si>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</si>
  <si>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</si>
  <si>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</si>
  <si>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</si>
  <si>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</si>
  <si>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</si>
  <si>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</si>
  <si>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</si>
  <si>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</si>
  <si>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</si>
  <si>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</si>
  <si>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</si>
  <si>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</si>
  <si>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</si>
  <si>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</si>
  <si>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</si>
  <si>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</si>
  <si>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</si>
  <si>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</si>
  <si>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</si>
  <si>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</si>
  <si>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</si>
  <si>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</si>
  <si>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</si>
  <si>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</si>
  <si>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</si>
  <si>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</si>
  <si>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</si>
  <si>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</si>
  <si>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</si>
  <si>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</si>
  <si>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</si>
  <si>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</si>
  <si>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</si>
  <si>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</si>
  <si>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</si>
  <si>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</si>
  <si>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</si>
  <si>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</si>
  <si>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</si>
  <si>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</si>
  <si>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</si>
  <si>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</si>
  <si>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</si>
  <si>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</si>
  <si>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</si>
  <si>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</si>
  <si>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</si>
  <si>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</si>
  <si>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</si>
  <si>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</si>
  <si>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</si>
  <si>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</si>
  <si>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</si>
  <si>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</si>
  <si>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</si>
  <si>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</si>
  <si>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</si>
  <si>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</si>
  <si>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</si>
  <si>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</si>
  <si>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</si>
  <si>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</si>
  <si>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</si>
  <si>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</si>
  <si>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</si>
  <si>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</si>
  <si>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</si>
  <si>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</si>
  <si>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</si>
  <si>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</si>
  <si>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</si>
  <si>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</si>
  <si>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</si>
  <si>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</si>
  <si>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</si>
  <si>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</si>
  <si>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</si>
  <si>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</si>
  <si>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</si>
  <si>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</si>
  <si>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</si>
  <si>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</si>
  <si>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</si>
  <si>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</si>
  <si>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</si>
  <si>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</si>
  <si>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</si>
  <si>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</si>
  <si>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</si>
  <si>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</si>
  <si>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</si>
  <si>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</si>
  <si>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</si>
  <si>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</si>
  <si>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</si>
  <si>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</si>
  <si>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</si>
  <si>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</si>
  <si>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</si>
  <si>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</si>
  <si>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</si>
  <si>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</si>
  <si>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</si>
  <si>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</si>
  <si>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</si>
  <si>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</si>
  <si>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</si>
  <si>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</si>
  <si>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</si>
  <si>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</si>
  <si>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</si>
  <si>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</si>
  <si>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</si>
  <si>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</si>
  <si>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</si>
  <si>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</si>
  <si>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</si>
  <si>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</si>
  <si>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</si>
  <si>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</si>
  <si>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</si>
  <si>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</si>
  <si>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</si>
  <si>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</si>
  <si>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</si>
  <si>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</si>
  <si>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</si>
  <si>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</si>
  <si>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</si>
  <si>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</si>
  <si>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</si>
  <si>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</si>
  <si>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</si>
  <si>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</si>
  <si>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</si>
  <si>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</si>
  <si>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</si>
  <si>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</si>
  <si>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</si>
  <si>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</si>
  <si>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</si>
  <si>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</si>
  <si>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</si>
  <si>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</si>
  <si>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</si>
  <si>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</si>
  <si>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</si>
  <si>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</si>
  <si>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</si>
  <si>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</si>
  <si>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</si>
  <si>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</si>
  <si>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</si>
  <si>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</si>
  <si>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</si>
  <si>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</si>
  <si>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</si>
  <si>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</si>
  <si>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</si>
  <si>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</si>
  <si>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</si>
  <si>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</si>
  <si>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</si>
  <si>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</si>
  <si>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</si>
  <si>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</si>
  <si>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</si>
  <si>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</si>
  <si>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</si>
  <si>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</si>
  <si>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</si>
  <si>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</si>
  <si>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</si>
  <si>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</si>
  <si>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</si>
  <si>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</si>
  <si>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</si>
  <si>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</si>
  <si>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</si>
  <si>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</si>
  <si>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</si>
  <si>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</si>
  <si>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</si>
  <si>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</si>
  <si>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</si>
  <si>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</si>
  <si>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</si>
  <si>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</si>
  <si>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</si>
  <si>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</si>
  <si>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</si>
  <si>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</si>
  <si>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</si>
  <si>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</si>
  <si>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</si>
  <si>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</si>
  <si>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</si>
  <si>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</si>
  <si>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</si>
  <si>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</si>
  <si>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</si>
  <si>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</si>
  <si>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</si>
  <si>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</si>
  <si>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</si>
  <si>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</si>
  <si>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</si>
  <si>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</si>
  <si>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</si>
  <si>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</si>
  <si>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</si>
  <si>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</si>
  <si>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</si>
  <si>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</si>
  <si>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</si>
  <si>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</si>
  <si>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</si>
  <si>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</si>
  <si>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</si>
  <si>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</si>
  <si>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</si>
  <si>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</si>
  <si>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</si>
  <si>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</si>
  <si>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</si>
  <si>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</si>
  <si>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</si>
  <si>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</si>
  <si>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</si>
  <si>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</si>
  <si>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</si>
  <si>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</si>
  <si>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</si>
  <si>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</si>
  <si>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</si>
  <si>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</si>
  <si>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</si>
  <si>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</si>
  <si>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</si>
  <si>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</si>
  <si>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</si>
  <si>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</si>
  <si>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</si>
  <si>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</si>
  <si>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</si>
  <si>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</si>
  <si>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</si>
  <si>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</si>
  <si>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</si>
  <si>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</si>
  <si>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</si>
  <si>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</si>
  <si>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</si>
  <si>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</si>
  <si>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</si>
  <si>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</si>
  <si>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</si>
  <si>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</si>
  <si>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</si>
  <si>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</si>
  <si>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</si>
  <si>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</si>
  <si>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</si>
  <si>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</si>
  <si>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</si>
  <si>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</si>
  <si>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</si>
  <si>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</si>
  <si>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</si>
  <si>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</si>
  <si>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</si>
  <si>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</si>
  <si>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</si>
  <si>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</si>
  <si>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</si>
  <si>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</si>
  <si>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</si>
  <si>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</si>
  <si>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</si>
  <si>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</si>
  <si>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</si>
  <si>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</si>
  <si>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</si>
  <si>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</si>
  <si>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</si>
  <si>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</si>
  <si>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</si>
  <si>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</si>
  <si>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</si>
  <si>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</si>
  <si>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</si>
  <si>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</si>
  <si>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</si>
  <si>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</si>
  <si>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</si>
  <si>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</si>
  <si>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</si>
  <si>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</si>
  <si>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</si>
  <si>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</si>
  <si>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</si>
  <si>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</si>
  <si>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</si>
  <si>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</si>
  <si>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</si>
  <si>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</si>
  <si>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</si>
  <si>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</si>
  <si>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</si>
  <si>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</si>
  <si>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</si>
  <si>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</si>
  <si>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</si>
  <si>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</si>
  <si>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</si>
  <si>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</si>
  <si>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</si>
  <si>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</si>
  <si>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</si>
  <si>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</si>
  <si>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</si>
  <si>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</si>
  <si>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</si>
  <si>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</si>
  <si>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</si>
  <si>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</si>
  <si>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</si>
  <si>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</si>
  <si>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</si>
  <si>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</si>
  <si>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</si>
  <si>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</si>
  <si>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</si>
  <si>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</si>
  <si>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</si>
  <si>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</si>
  <si>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</si>
  <si>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</si>
  <si>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</si>
  <si>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</si>
  <si>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</si>
  <si>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</si>
  <si>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</si>
  <si>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</si>
  <si>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</si>
  <si>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</si>
  <si>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</si>
  <si>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</si>
  <si>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</si>
  <si>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</si>
  <si>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</si>
  <si>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</si>
  <si>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</si>
  <si>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</si>
  <si>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</si>
  <si>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</si>
  <si>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</si>
  <si>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</si>
  <si>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</si>
  <si>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</si>
  <si>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</si>
  <si>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</si>
  <si>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</si>
  <si>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</si>
  <si>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</si>
  <si>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</si>
  <si>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</si>
  <si>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</si>
  <si>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</si>
  <si>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</si>
  <si>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</si>
  <si>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</si>
  <si>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</si>
  <si>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</si>
  <si>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</si>
  <si>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</si>
  <si>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</si>
  <si>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</si>
  <si>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</si>
  <si>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</si>
  <si>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</si>
  <si>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</si>
  <si>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</si>
  <si>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</si>
  <si>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</si>
  <si>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</si>
  <si>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</si>
  <si>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</si>
  <si>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</si>
  <si>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</si>
  <si>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</si>
  <si>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</si>
  <si>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</si>
  <si>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</si>
  <si>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</si>
  <si>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</si>
  <si>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</si>
  <si>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</si>
  <si>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</si>
  <si>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</si>
  <si>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</si>
  <si>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</si>
  <si>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</si>
  <si>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</si>
  <si>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</si>
  <si>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</si>
  <si>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</si>
  <si>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</si>
  <si>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</si>
  <si>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</si>
  <si>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</si>
  <si>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</si>
  <si>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</si>
  <si>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</si>
  <si>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</si>
  <si>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</si>
  <si>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</si>
  <si>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</si>
  <si>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</si>
  <si>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</si>
  <si>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</si>
  <si>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</si>
  <si>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</si>
  <si>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</si>
  <si>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</si>
  <si>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</si>
  <si>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</si>
  <si>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</si>
  <si>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</si>
  <si>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</si>
  <si>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</si>
  <si>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</si>
  <si>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</si>
  <si>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</si>
  <si>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</si>
  <si>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</si>
  <si>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</si>
  <si>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</si>
  <si>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</si>
  <si>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</si>
  <si>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</si>
  <si>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</si>
  <si>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</si>
  <si>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</si>
  <si>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</si>
  <si>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</si>
  <si>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</si>
  <si>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</si>
  <si>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</si>
  <si>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</si>
  <si>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</si>
  <si>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</si>
  <si>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</si>
  <si>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</si>
  <si>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</si>
  <si>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</si>
  <si>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</si>
  <si>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</si>
  <si>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</si>
  <si>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</si>
  <si>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</si>
  <si>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</si>
  <si>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</si>
  <si>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</si>
  <si>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</si>
  <si>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</si>
  <si>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</si>
  <si>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</si>
  <si>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</si>
  <si>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</si>
  <si>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</si>
  <si>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</si>
  <si>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</si>
  <si>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</si>
  <si>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</si>
  <si>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</si>
  <si>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</si>
  <si>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</si>
  <si>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</si>
  <si>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</si>
  <si>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</si>
  <si>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</si>
  <si>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</si>
  <si>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</si>
  <si>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</si>
  <si>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</si>
  <si>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</si>
  <si>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</si>
  <si>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</si>
  <si>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</si>
  <si>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</si>
  <si>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</si>
  <si>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</si>
  <si>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</si>
  <si>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</si>
  <si>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</si>
  <si>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</si>
  <si>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</si>
  <si>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</si>
  <si>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</si>
  <si>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</si>
  <si>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</si>
  <si>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</si>
  <si>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</si>
  <si>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</si>
  <si>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</si>
  <si>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</si>
  <si>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</si>
  <si>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</si>
  <si>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</si>
  <si>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</si>
  <si>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</si>
  <si>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</si>
  <si>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</si>
  <si>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</si>
  <si>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</si>
  <si>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</si>
  <si>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</si>
  <si>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</si>
  <si>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</si>
  <si>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</si>
  <si>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</si>
  <si>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</si>
  <si>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</si>
  <si>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</si>
  <si>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</si>
  <si>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</si>
  <si>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</si>
  <si>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</si>
  <si>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</si>
  <si>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</si>
  <si>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</si>
  <si>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</si>
  <si>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</si>
  <si>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</si>
  <si>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</si>
  <si>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</si>
  <si>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</si>
  <si>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</si>
  <si>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</si>
  <si>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</si>
  <si>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</si>
  <si>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</si>
  <si>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</si>
  <si>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</si>
  <si>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</si>
  <si>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</si>
  <si>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</si>
  <si>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</si>
  <si>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</si>
  <si>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</si>
  <si>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</si>
  <si>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</si>
  <si>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</si>
  <si>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</si>
  <si>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</si>
  <si>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</si>
  <si>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</si>
  <si>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</si>
  <si>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</si>
  <si>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</si>
  <si>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</si>
  <si>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</si>
  <si>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</si>
  <si>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</si>
  <si>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</si>
  <si>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</si>
  <si>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</si>
  <si>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</si>
  <si>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</si>
  <si>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</si>
  <si>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</si>
  <si>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</si>
  <si>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</si>
  <si>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</si>
  <si>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</si>
  <si>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</si>
  <si>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</si>
  <si>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</si>
  <si>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</si>
  <si>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</si>
  <si>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</si>
  <si>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</si>
  <si>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</si>
  <si>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</si>
  <si>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</si>
  <si>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</si>
  <si>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</si>
  <si>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</si>
  <si>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</si>
  <si>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</si>
  <si>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</si>
  <si>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</si>
  <si>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</si>
  <si>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</si>
  <si>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</si>
  <si>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</si>
  <si>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</si>
  <si>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</si>
  <si>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</si>
  <si>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</si>
  <si>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</si>
  <si>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</si>
  <si>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</si>
  <si>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</si>
  <si>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</si>
  <si>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</si>
  <si>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</si>
  <si>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</si>
  <si>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</si>
  <si>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</si>
  <si>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</si>
  <si>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</si>
  <si>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</si>
  <si>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</si>
  <si>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</si>
  <si>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</si>
  <si>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</si>
  <si>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</si>
  <si>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</si>
  <si>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</si>
  <si>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</si>
  <si>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</si>
  <si>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</si>
  <si>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</si>
  <si>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</si>
  <si>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</si>
  <si>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</si>
  <si>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</si>
  <si>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</si>
  <si>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</si>
  <si>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</si>
  <si>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</si>
  <si>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</si>
  <si>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</si>
  <si>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</si>
  <si>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</si>
  <si>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</si>
  <si>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</si>
  <si>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</si>
  <si>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</si>
  <si>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</si>
  <si>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</si>
  <si>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</si>
  <si>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</si>
  <si>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</si>
  <si>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</si>
  <si>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</si>
  <si>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</si>
  <si>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</si>
  <si>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</si>
  <si>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</si>
  <si>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</si>
  <si>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</si>
  <si>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</si>
  <si>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</si>
  <si>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</si>
  <si>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</si>
  <si>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</si>
  <si>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</si>
  <si>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</si>
  <si>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</si>
  <si>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</si>
  <si>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</si>
  <si>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</si>
  <si>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</si>
  <si>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</si>
  <si>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</si>
  <si>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</si>
  <si>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</si>
  <si>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</si>
  <si>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</si>
  <si>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</si>
  <si>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</si>
  <si>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</si>
  <si>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</si>
  <si>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</si>
  <si>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</si>
  <si>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</si>
  <si>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</si>
  <si>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</si>
  <si>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</si>
  <si>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</si>
  <si>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</si>
  <si>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</si>
  <si>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</si>
  <si>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</si>
  <si>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</si>
  <si>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</si>
  <si>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</si>
  <si>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</si>
  <si>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</si>
  <si>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</si>
  <si>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</si>
  <si>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</si>
  <si>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</si>
  <si>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</si>
  <si>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</si>
  <si>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</si>
  <si>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</si>
  <si>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</si>
  <si>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</si>
  <si>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</si>
  <si>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</si>
  <si>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</si>
  <si>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</si>
  <si>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</si>
  <si>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</si>
  <si>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</si>
  <si>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</si>
  <si>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</si>
  <si>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</si>
  <si>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</si>
  <si>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</si>
  <si>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</si>
  <si>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</si>
  <si>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</si>
  <si>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</si>
  <si>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</si>
  <si>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</si>
  <si>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</si>
  <si>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</si>
  <si>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</si>
  <si>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</si>
  <si>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</si>
  <si>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</si>
  <si>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</si>
  <si>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</si>
  <si>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</si>
  <si>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</si>
  <si>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</si>
  <si>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</si>
  <si>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</si>
  <si>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</si>
  <si>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</si>
  <si>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</si>
  <si>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</si>
  <si>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</si>
  <si>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</si>
  <si>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</si>
  <si>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</si>
  <si>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</si>
  <si>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</si>
  <si>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</si>
  <si>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</si>
  <si>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</si>
  <si>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</si>
  <si>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</si>
  <si>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</si>
  <si>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</si>
  <si>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</si>
  <si>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</si>
  <si>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</si>
  <si>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</si>
  <si>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</si>
  <si>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</si>
  <si>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</si>
  <si>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</si>
  <si>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</si>
  <si>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</si>
  <si>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</si>
  <si>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</si>
  <si>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</si>
  <si>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</si>
  <si>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</si>
  <si>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</si>
  <si>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</si>
  <si>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</si>
  <si>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</si>
  <si>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</si>
  <si>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</si>
  <si>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</si>
  <si>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</si>
  <si>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</si>
  <si>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</si>
  <si>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</si>
  <si>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</si>
  <si>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</si>
  <si>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</si>
  <si>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</si>
  <si>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</si>
  <si>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</si>
  <si>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</si>
  <si>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</si>
  <si>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</si>
  <si>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</si>
  <si>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</si>
  <si>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</si>
  <si>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</si>
  <si>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</si>
  <si>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</si>
  <si>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</si>
  <si>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</si>
  <si>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</si>
  <si>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</si>
  <si>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</si>
  <si>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</si>
  <si>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</si>
  <si>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</si>
  <si>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</si>
  <si>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</si>
  <si>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</si>
  <si>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</si>
  <si>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</si>
  <si>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</si>
  <si>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</si>
  <si>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</si>
  <si>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</si>
  <si>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</si>
  <si>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</si>
  <si>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</si>
  <si>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</si>
  <si>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</si>
  <si>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</si>
  <si>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</si>
  <si>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</si>
  <si>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</si>
  <si>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</si>
  <si>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</si>
  <si>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</si>
  <si>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</si>
  <si>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</si>
  <si>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</si>
  <si>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</si>
  <si>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</si>
  <si>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</si>
  <si>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</si>
  <si>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</si>
  <si>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</si>
  <si>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</si>
  <si>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</si>
  <si>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</si>
  <si>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</si>
  <si>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</si>
  <si>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</si>
  <si>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</si>
  <si>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</si>
  <si>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</si>
  <si>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</si>
  <si>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</si>
  <si>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</si>
  <si>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</si>
  <si>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</si>
  <si>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</si>
  <si>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</si>
  <si>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</si>
  <si>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</si>
  <si>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</si>
  <si>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</si>
  <si>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</si>
  <si>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</si>
  <si>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</si>
  <si>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</si>
  <si>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</si>
  <si>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</si>
  <si>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</si>
  <si>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</si>
  <si>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</si>
  <si>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</si>
  <si>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</si>
  <si>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</si>
  <si>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</si>
  <si>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</si>
  <si>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</si>
  <si>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</si>
  <si>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</si>
  <si>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</si>
  <si>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</si>
  <si>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</si>
  <si>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</si>
  <si>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</si>
  <si>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</si>
  <si>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</si>
  <si>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</si>
  <si>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</si>
  <si>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</si>
  <si>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</si>
  <si>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</si>
  <si>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</si>
  <si>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</si>
  <si>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</si>
  <si>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</si>
  <si>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</si>
  <si>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</si>
  <si>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</si>
  <si>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</si>
  <si>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</si>
  <si>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</si>
  <si>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</si>
  <si>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</si>
  <si>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</si>
  <si>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</si>
  <si>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</si>
  <si>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</si>
  <si>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</si>
  <si>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</si>
  <si>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</si>
  <si>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</si>
  <si>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</si>
  <si>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</si>
  <si>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</si>
  <si>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</si>
  <si>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</si>
  <si>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</si>
  <si>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</si>
  <si>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</si>
  <si>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</si>
  <si>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</si>
  <si>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</si>
  <si>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</si>
  <si>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</si>
  <si>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</si>
  <si>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</si>
  <si>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</si>
  <si>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</si>
  <si>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</si>
  <si>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</si>
  <si>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</si>
  <si>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</si>
  <si>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</si>
  <si>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</si>
  <si>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</si>
  <si>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</si>
  <si>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</si>
  <si>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</si>
  <si>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</si>
  <si>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</si>
  <si>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</si>
  <si>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</si>
  <si>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</si>
  <si>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</si>
  <si>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</si>
  <si>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</si>
  <si>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</si>
  <si>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</si>
  <si>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</si>
  <si>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</si>
  <si>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</si>
  <si>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</si>
  <si>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</si>
  <si>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</si>
  <si>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</si>
  <si>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</si>
  <si>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</si>
  <si>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</si>
  <si>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</si>
  <si>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</si>
  <si>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</si>
  <si>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</si>
  <si>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</si>
  <si>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</si>
  <si>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</si>
  <si>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</si>
  <si>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</si>
  <si>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</si>
  <si>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</si>
  <si>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</si>
  <si>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</si>
  <si>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</si>
  <si>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</si>
  <si>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</si>
  <si>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</si>
  <si>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</si>
  <si>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</si>
  <si>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</si>
  <si>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</si>
  <si>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</si>
  <si>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</si>
  <si>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</si>
  <si>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</si>
  <si>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</si>
  <si>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</si>
  <si>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</si>
  <si>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</si>
  <si>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</si>
  <si>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</si>
  <si>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</si>
  <si>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</si>
  <si>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</si>
  <si>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</si>
  <si>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</si>
  <si>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</si>
  <si>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</si>
  <si>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</si>
  <si>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</si>
  <si>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</si>
  <si>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</si>
  <si>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</si>
  <si>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</si>
  <si>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</si>
  <si>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</si>
  <si>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</si>
  <si>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</si>
  <si>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</si>
  <si>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</si>
  <si>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</si>
  <si>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</si>
  <si>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</si>
  <si>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</si>
  <si>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</si>
  <si>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</si>
  <si>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</si>
  <si>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</si>
  <si>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</si>
  <si>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</si>
  <si>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</si>
  <si>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</si>
  <si>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</si>
  <si>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</si>
  <si>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</si>
  <si>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</si>
  <si>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</si>
  <si>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</si>
  <si>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</si>
  <si>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</si>
  <si>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</si>
  <si>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</si>
  <si>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</si>
  <si>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</si>
  <si>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</si>
  <si>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</si>
  <si>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</si>
  <si>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</si>
  <si>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</si>
  <si>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</si>
  <si>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</si>
  <si>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</si>
  <si>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</si>
  <si>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</si>
  <si>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</si>
  <si>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</si>
  <si>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</si>
  <si>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</si>
  <si>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</si>
  <si>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</si>
  <si>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</si>
  <si>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</si>
  <si>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</si>
  <si>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</si>
  <si>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</si>
  <si>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</si>
  <si>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</si>
  <si>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</si>
  <si>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</si>
  <si>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</si>
  <si>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</si>
  <si>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</si>
  <si>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</si>
  <si>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</si>
  <si>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</si>
  <si>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</si>
  <si>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</si>
  <si>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</si>
  <si>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</si>
  <si>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</si>
  <si>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</si>
  <si>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</si>
  <si>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</si>
  <si>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</si>
  <si>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</si>
  <si>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</si>
  <si>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</si>
  <si>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</si>
  <si>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</si>
  <si>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</si>
  <si>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</si>
  <si>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</si>
  <si>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</si>
  <si>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</si>
  <si>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</si>
  <si>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</si>
  <si>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</si>
  <si>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</si>
  <si>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</si>
  <si>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</si>
  <si>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</si>
  <si>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</si>
  <si>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</si>
  <si>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</si>
  <si>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</si>
  <si>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</si>
  <si>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</si>
  <si>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</si>
  <si>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</si>
  <si>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</si>
  <si>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</si>
  <si>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</si>
  <si>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</si>
  <si>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</si>
  <si>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</si>
  <si>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</si>
  <si>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</si>
  <si>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</si>
  <si>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</si>
  <si>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</si>
  <si>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</si>
  <si>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</si>
  <si>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</si>
  <si>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</si>
  <si>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</si>
  <si>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</si>
  <si>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</si>
  <si>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</si>
  <si>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</si>
  <si>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</si>
  <si>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</si>
  <si>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</si>
  <si>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</si>
  <si>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</si>
  <si>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</si>
  <si>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</si>
  <si>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</si>
  <si>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</si>
  <si>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</si>
  <si>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</si>
  <si>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</si>
  <si>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</si>
  <si>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</si>
  <si>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</si>
  <si>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</si>
  <si>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</si>
  <si>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</si>
  <si>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</si>
  <si>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</si>
  <si>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</si>
  <si>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</si>
  <si>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</si>
  <si>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</si>
  <si>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</si>
  <si>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</si>
  <si>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</si>
  <si>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</si>
  <si>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</si>
  <si>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</si>
  <si>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</si>
  <si>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</si>
  <si>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</si>
  <si>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</si>
  <si>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</si>
  <si>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</si>
  <si>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</si>
  <si>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</si>
  <si>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</si>
  <si>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</si>
  <si>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</si>
  <si>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</si>
  <si>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</si>
  <si>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</si>
  <si>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</si>
  <si>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</si>
  <si>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</si>
  <si>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</si>
  <si>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</si>
  <si>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</si>
  <si>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</si>
  <si>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</si>
  <si>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</si>
  <si>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</si>
  <si>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</si>
  <si>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</si>
  <si>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</si>
  <si>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</si>
  <si>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</si>
  <si>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</si>
  <si>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</si>
  <si>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</si>
  <si>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</si>
  <si>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</si>
  <si>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</si>
  <si>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</si>
  <si>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</si>
  <si>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</si>
  <si>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</si>
  <si>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</si>
  <si>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</si>
  <si>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</si>
  <si>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</si>
  <si>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</si>
  <si>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</si>
  <si>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</si>
  <si>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</si>
  <si>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</si>
  <si>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</si>
  <si>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</si>
  <si>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</si>
  <si>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</si>
  <si>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</si>
  <si>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</si>
  <si>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</si>
  <si>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</si>
  <si>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</si>
  <si>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</si>
  <si>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</si>
  <si>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</si>
  <si>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</si>
  <si>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</si>
  <si>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</si>
  <si>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</si>
  <si>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</si>
  <si>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</si>
  <si>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</si>
  <si>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</si>
  <si>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</si>
  <si>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</si>
  <si>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</si>
  <si>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</si>
  <si>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</si>
  <si>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</si>
  <si>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</si>
  <si>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</si>
  <si>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</si>
  <si>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</si>
  <si>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</si>
  <si>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</si>
  <si>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</si>
  <si>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</si>
  <si>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</si>
  <si>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</si>
  <si>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</si>
  <si>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</si>
  <si>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</si>
  <si>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</si>
  <si>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</si>
  <si>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</si>
  <si>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</si>
  <si>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</si>
  <si>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</si>
  <si>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</si>
  <si>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</si>
  <si>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</si>
  <si>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</si>
  <si>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</si>
  <si>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</si>
  <si>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</si>
  <si>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</si>
  <si>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</si>
  <si>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</si>
  <si>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</si>
  <si>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</si>
  <si>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</si>
  <si>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</si>
  <si>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</si>
  <si>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</si>
  <si>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</si>
  <si>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</si>
  <si>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</si>
  <si>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</si>
  <si>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</si>
  <si>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</si>
  <si>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</si>
  <si>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</si>
  <si>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</si>
  <si>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</si>
  <si>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</si>
  <si>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</si>
  <si>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</si>
  <si>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</si>
  <si>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</si>
  <si>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</si>
  <si>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</si>
  <si>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</si>
  <si>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</si>
  <si>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</si>
  <si>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</si>
  <si>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</si>
  <si>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</si>
  <si>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</si>
  <si>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</si>
  <si>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</si>
  <si>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</si>
  <si>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</si>
  <si>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</si>
  <si>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</si>
  <si>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</si>
  <si>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</si>
  <si>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</si>
  <si>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</si>
  <si>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</si>
  <si>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</si>
  <si>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</si>
  <si>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</si>
  <si>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</si>
  <si>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</si>
  <si>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</si>
  <si>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</si>
  <si>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</si>
  <si>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</si>
  <si>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</si>
  <si>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</si>
  <si>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</si>
  <si>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</si>
  <si>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</si>
  <si>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</si>
  <si>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</si>
  <si>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</si>
  <si>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</si>
  <si>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</si>
  <si>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</si>
  <si>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</si>
  <si>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</si>
  <si>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</si>
  <si>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</si>
  <si>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</si>
  <si>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</si>
  <si>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</si>
  <si>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</si>
  <si>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</si>
  <si>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</si>
  <si>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</si>
  <si>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</si>
  <si>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</si>
  <si>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</si>
  <si>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</si>
  <si>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</si>
  <si>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</si>
  <si>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</si>
  <si>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</si>
  <si>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</si>
  <si>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</si>
  <si>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</si>
  <si>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</si>
  <si>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</si>
  <si>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</si>
  <si>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</si>
  <si>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</si>
  <si>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</si>
  <si>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</si>
  <si>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</si>
  <si>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</si>
  <si>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</si>
  <si>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</si>
  <si>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</si>
  <si>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</si>
  <si>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</si>
  <si>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</si>
  <si>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</si>
  <si>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</si>
  <si>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</si>
  <si>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</si>
  <si>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</si>
  <si>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</si>
  <si>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</si>
  <si>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</si>
  <si>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</si>
  <si>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</si>
  <si>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</si>
  <si>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</si>
  <si>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</si>
  <si>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</si>
  <si>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</si>
  <si>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</si>
  <si>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</si>
  <si>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</si>
  <si>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</si>
  <si>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</si>
  <si>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</si>
  <si>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</si>
  <si>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</si>
  <si>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</si>
  <si>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</si>
  <si>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</si>
  <si>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</si>
  <si>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</si>
  <si>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</si>
  <si>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</si>
  <si>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</si>
  <si>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</si>
  <si>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</si>
  <si>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</si>
  <si>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</si>
  <si>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</si>
  <si>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</si>
  <si>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</si>
  <si>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</si>
  <si>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</si>
  <si>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</si>
  <si>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</si>
  <si>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</si>
  <si>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</si>
  <si>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</si>
  <si>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</si>
  <si>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</si>
  <si>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</si>
  <si>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</si>
  <si>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</si>
  <si>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</si>
  <si>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</si>
  <si>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</si>
  <si>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</si>
  <si>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</si>
  <si>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</si>
  <si>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</si>
  <si>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</si>
  <si>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</si>
  <si>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</si>
  <si>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</si>
  <si>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</si>
  <si>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</si>
  <si>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</si>
  <si>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</si>
  <si>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</si>
  <si>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</si>
  <si>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</si>
  <si>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</si>
  <si>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</si>
  <si>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</si>
  <si>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</si>
  <si>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</si>
  <si>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</si>
  <si>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</si>
  <si>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</si>
  <si>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</si>
  <si>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</si>
  <si>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</si>
  <si>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</si>
  <si>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</si>
  <si>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</si>
  <si>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</si>
  <si>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</si>
  <si>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</si>
  <si>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</si>
  <si>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</si>
  <si>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</si>
  <si>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</si>
  <si>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</si>
  <si>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</si>
  <si>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</si>
  <si>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</si>
  <si>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</si>
  <si>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</si>
  <si>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</si>
  <si>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</si>
  <si>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</si>
  <si>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</si>
  <si>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</si>
  <si>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</si>
  <si>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</si>
  <si>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</si>
  <si>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</si>
  <si>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</si>
  <si>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</si>
  <si>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</si>
  <si>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</si>
  <si>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</si>
  <si>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</si>
  <si>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</si>
  <si>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</si>
  <si>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</si>
  <si>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</si>
  <si>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</si>
  <si>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</si>
  <si>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</si>
  <si>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</si>
  <si>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</si>
  <si>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</si>
  <si>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</si>
  <si>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</si>
  <si>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</si>
  <si>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</si>
  <si>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</si>
  <si>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</si>
  <si>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</si>
  <si>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</si>
  <si>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</si>
  <si>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</si>
  <si>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</si>
  <si>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</si>
  <si>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</si>
  <si>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</si>
  <si>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</si>
  <si>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</si>
  <si>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</si>
  <si>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</si>
  <si>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</si>
  <si>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</si>
  <si>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</si>
  <si>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</si>
  <si>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</si>
  <si>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</si>
  <si>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</si>
  <si>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</si>
  <si>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</si>
  <si>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</si>
  <si>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</si>
  <si>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</si>
  <si>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</si>
  <si>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</si>
  <si>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</si>
  <si>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</si>
  <si>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</si>
  <si>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</si>
  <si>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</si>
  <si>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</si>
  <si>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</si>
  <si>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</si>
  <si>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</si>
  <si>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</si>
  <si>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</si>
  <si>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</si>
  <si>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</si>
  <si>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</si>
  <si>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</si>
  <si>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</si>
  <si>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</si>
  <si>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</si>
  <si>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</si>
  <si>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</si>
  <si>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</si>
  <si>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</si>
  <si>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</si>
  <si>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</si>
  <si>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</si>
  <si>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</si>
  <si>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</si>
  <si>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</si>
  <si>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</si>
  <si>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</si>
  <si>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</si>
  <si>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</si>
  <si>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</si>
  <si>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</si>
  <si>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</si>
  <si>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</si>
  <si>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</si>
  <si>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</si>
  <si>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</si>
  <si>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</si>
  <si>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</si>
  <si>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</si>
  <si>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</si>
  <si>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</si>
  <si>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</si>
  <si>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</si>
  <si>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</si>
  <si>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</si>
  <si>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</si>
  <si>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</si>
  <si>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</si>
  <si>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</si>
  <si>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</si>
  <si>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</si>
  <si>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</si>
  <si>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</si>
  <si>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</si>
  <si>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</si>
  <si>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</si>
  <si>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</si>
  <si>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</si>
  <si>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</si>
  <si>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</si>
  <si>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</si>
  <si>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</si>
  <si>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</si>
  <si>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</si>
  <si>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</si>
  <si>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</si>
  <si>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</si>
  <si>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</si>
  <si>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</si>
  <si>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</si>
  <si>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</si>
  <si>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</si>
  <si>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</si>
  <si>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</si>
  <si>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</si>
  <si>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</si>
  <si>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</si>
  <si>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</si>
  <si>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</si>
  <si>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</si>
  <si>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</si>
  <si>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</si>
  <si>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</si>
  <si>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</si>
  <si>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</si>
  <si>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</si>
  <si>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</si>
  <si>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</si>
  <si>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</si>
  <si>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</si>
  <si>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</si>
  <si>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</si>
  <si>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</si>
  <si>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</si>
  <si>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</si>
  <si>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</si>
  <si>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</si>
  <si>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</si>
  <si>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</si>
  <si>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</si>
  <si>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</si>
  <si>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</si>
  <si>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</si>
  <si>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</si>
  <si>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</si>
  <si>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</si>
  <si>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</si>
  <si>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</si>
  <si>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</si>
  <si>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</si>
  <si>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</si>
  <si>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</si>
  <si>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</si>
  <si>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</si>
  <si>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</si>
  <si>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</si>
  <si>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</si>
  <si>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</si>
  <si>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</si>
  <si>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</si>
  <si>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</si>
  <si>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</si>
  <si>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</si>
  <si>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</si>
  <si>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</si>
  <si>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</si>
  <si>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</si>
  <si>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</si>
  <si>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</si>
  <si>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</si>
  <si>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</si>
  <si>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</si>
  <si>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</si>
  <si>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</si>
  <si>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</si>
  <si>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</si>
  <si>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</si>
  <si>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</si>
  <si>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</si>
  <si>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</si>
  <si>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</si>
  <si>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</si>
  <si>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</si>
  <si>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</si>
  <si>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</si>
  <si>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</si>
  <si>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</si>
  <si>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</si>
  <si>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</si>
  <si>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</si>
  <si>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</si>
  <si>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</si>
  <si>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</si>
  <si>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</si>
  <si>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</si>
  <si>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</si>
  <si>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</si>
  <si>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</si>
  <si>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</si>
  <si>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</si>
  <si>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</si>
  <si>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</si>
  <si>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</si>
  <si>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</si>
  <si>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</si>
  <si>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</si>
  <si>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</si>
  <si>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</si>
  <si>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</si>
  <si>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</si>
  <si>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</si>
  <si>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</si>
  <si>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</si>
  <si>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</si>
  <si>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</si>
  <si>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</si>
  <si>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</si>
  <si>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</si>
  <si>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</si>
  <si>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</si>
  <si>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</si>
  <si>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</si>
  <si>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</si>
  <si>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</si>
  <si>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</si>
  <si>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</si>
  <si>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</si>
  <si>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</si>
  <si>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</si>
  <si>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</si>
  <si>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</si>
  <si>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</si>
  <si>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</si>
  <si>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</si>
  <si>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</si>
  <si>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</si>
  <si>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</si>
  <si>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</si>
  <si>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</si>
  <si>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</si>
  <si>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</si>
  <si>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</si>
  <si>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</si>
  <si>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</si>
  <si>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</si>
  <si>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</si>
  <si>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</si>
  <si>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</si>
  <si>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</si>
  <si>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</si>
  <si>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</si>
  <si>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</si>
  <si>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</si>
  <si>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</si>
  <si>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</si>
  <si>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</si>
  <si>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</si>
  <si>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</si>
  <si>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</si>
  <si>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</si>
  <si>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</si>
  <si>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</si>
  <si>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</si>
  <si>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</si>
  <si>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</si>
  <si>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</si>
  <si>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</si>
  <si>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</si>
  <si>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</si>
  <si>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</si>
  <si>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</si>
  <si>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</si>
  <si>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</si>
  <si>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</si>
  <si>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</si>
  <si>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</si>
  <si>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</si>
  <si>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</si>
  <si>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</si>
  <si>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</si>
  <si>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</si>
  <si>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</si>
  <si>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</si>
  <si>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</si>
  <si>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</si>
  <si>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</si>
  <si>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</si>
  <si>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</si>
  <si>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</si>
  <si>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</si>
  <si>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</si>
  <si>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</si>
  <si>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</si>
  <si>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</si>
  <si>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</si>
  <si>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</si>
  <si>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</si>
  <si>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</si>
  <si>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</si>
  <si>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</si>
  <si>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</si>
  <si>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</si>
  <si>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</si>
  <si>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</si>
  <si>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</si>
  <si>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</si>
  <si>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</si>
  <si>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</si>
  <si>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</si>
  <si>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</si>
  <si>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</si>
  <si>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</si>
  <si>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</si>
  <si>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</si>
  <si>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</si>
  <si>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</si>
  <si>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</si>
  <si>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</si>
  <si>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</si>
  <si>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</si>
  <si>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</si>
  <si>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</si>
  <si>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</si>
  <si>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</si>
  <si>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</si>
  <si>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</si>
  <si>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</si>
  <si>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</si>
  <si>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</si>
  <si>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</si>
  <si>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</si>
  <si>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</si>
  <si>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</si>
  <si>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</si>
  <si>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</si>
  <si>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</si>
  <si>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</si>
  <si>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</si>
  <si>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</si>
  <si>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</si>
  <si>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</si>
  <si>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</si>
  <si>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</si>
  <si>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</si>
  <si>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</si>
  <si>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</si>
  <si>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</si>
  <si>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</si>
  <si>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</si>
  <si>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</si>
  <si>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</si>
  <si>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</si>
  <si>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</si>
  <si>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</si>
  <si>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</si>
  <si>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</si>
  <si>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</si>
  <si>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</si>
  <si>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</si>
  <si>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</si>
  <si>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</si>
  <si>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</si>
  <si>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</si>
  <si>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</si>
  <si>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</si>
  <si>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</si>
  <si>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</si>
  <si>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</si>
  <si>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</si>
  <si>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</si>
  <si>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</si>
  <si>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</si>
  <si>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</si>
  <si>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</si>
  <si>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</si>
  <si>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</si>
  <si>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</si>
  <si>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</si>
  <si>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</si>
  <si>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</si>
  <si>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</si>
  <si>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</si>
  <si>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</si>
  <si>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</si>
  <si>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</si>
  <si>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</si>
  <si>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</si>
  <si>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</si>
  <si>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</si>
  <si>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</si>
  <si>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</si>
  <si>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</si>
  <si>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</si>
  <si>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</si>
  <si>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</si>
  <si>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</si>
  <si>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</si>
  <si>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</si>
  <si>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</si>
  <si>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</si>
  <si>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</si>
  <si>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</si>
  <si>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</si>
  <si>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</si>
  <si>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</si>
  <si>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</si>
  <si>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</si>
  <si>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</si>
  <si>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</si>
  <si>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</si>
  <si>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</si>
  <si>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</si>
  <si>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</si>
  <si>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</si>
  <si>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</si>
  <si>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</si>
  <si>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</si>
  <si>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</si>
  <si>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</si>
  <si>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</si>
  <si>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</si>
  <si>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</si>
  <si>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</si>
  <si>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</si>
  <si>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</si>
  <si>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</si>
  <si>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</si>
  <si>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</si>
  <si>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</si>
  <si>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</si>
  <si>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</si>
  <si>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</si>
  <si>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</si>
  <si>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</si>
  <si>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</si>
  <si>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</si>
  <si>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</si>
  <si>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</si>
  <si>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</si>
  <si>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</si>
  <si>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</si>
  <si>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</si>
  <si>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</si>
  <si>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</si>
  <si>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</si>
  <si>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</si>
  <si>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</si>
  <si>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</si>
  <si>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</si>
  <si>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</si>
  <si>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</si>
  <si>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</si>
  <si>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</si>
  <si>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</si>
  <si>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</si>
  <si>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</si>
  <si>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</si>
  <si>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</si>
  <si>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</si>
  <si>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</si>
  <si>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</si>
  <si>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</si>
  <si>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</si>
  <si>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</si>
  <si>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</si>
  <si>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</si>
  <si>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</si>
  <si>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</si>
  <si>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</si>
  <si>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</si>
  <si>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</si>
  <si>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</si>
  <si>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</si>
  <si>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</si>
  <si>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</si>
  <si>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</si>
  <si>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</si>
  <si>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</si>
  <si>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</si>
  <si>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</si>
  <si>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</si>
  <si>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</si>
  <si>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</si>
  <si>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</si>
  <si>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</si>
  <si>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</si>
  <si>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</si>
  <si>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</si>
  <si>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</si>
  <si>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</si>
  <si>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</si>
  <si>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</si>
  <si>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</si>
  <si>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</si>
  <si>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</si>
  <si>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</si>
  <si>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</si>
  <si>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</si>
  <si>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</si>
  <si>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</si>
  <si>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</si>
  <si>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</si>
  <si>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</si>
  <si>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</si>
  <si>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</si>
  <si>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</si>
  <si>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</si>
  <si>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</si>
  <si>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</si>
  <si>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</si>
  <si>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</si>
  <si>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</si>
  <si>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</si>
  <si>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</si>
  <si>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</si>
  <si>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</si>
  <si>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</si>
  <si>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</si>
  <si>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</si>
  <si>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</si>
  <si>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</si>
  <si>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</si>
  <si>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</si>
  <si>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</si>
  <si>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</si>
  <si>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</si>
  <si>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</si>
  <si>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</si>
  <si>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</si>
  <si>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</si>
  <si>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</si>
  <si>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</si>
  <si>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</si>
  <si>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</si>
  <si>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</si>
  <si>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</si>
  <si>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</si>
  <si>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</si>
  <si>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</si>
  <si>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</si>
  <si>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</si>
  <si>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</si>
  <si>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</si>
  <si>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</si>
  <si>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</si>
  <si>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</si>
  <si>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</si>
  <si>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</si>
  <si>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</si>
  <si>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</si>
  <si>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</si>
  <si>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</si>
  <si>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</si>
  <si>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</si>
  <si>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</si>
  <si>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</si>
  <si>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</si>
  <si>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</si>
  <si>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</si>
  <si>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</si>
  <si>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</si>
  <si>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</si>
  <si>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</si>
  <si>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</si>
  <si>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</si>
  <si>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</si>
  <si>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</si>
  <si>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</si>
  <si>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</si>
  <si>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</si>
  <si>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</si>
  <si>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</si>
  <si>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</si>
  <si>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</si>
  <si>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</si>
  <si>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</si>
  <si>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</si>
  <si>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</si>
  <si>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</si>
  <si>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</si>
  <si>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</si>
  <si>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</si>
  <si>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</si>
  <si>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</si>
  <si>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</si>
  <si>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</si>
  <si>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</si>
  <si>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</si>
  <si>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</si>
  <si>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</si>
  <si>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</si>
  <si>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</si>
  <si>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</si>
  <si>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</si>
  <si>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</si>
  <si>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</si>
  <si>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</si>
  <si>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</si>
  <si>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</si>
  <si>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</si>
  <si>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</si>
  <si>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</si>
  <si>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</si>
  <si>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</si>
  <si>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</si>
  <si>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</si>
  <si>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</si>
  <si>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</si>
  <si>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</si>
  <si>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</si>
  <si>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</si>
  <si>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</si>
  <si>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</si>
  <si>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</si>
  <si>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</si>
  <si>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</si>
  <si>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</si>
  <si>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</si>
  <si>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</si>
  <si>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</si>
  <si>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</si>
  <si>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</si>
  <si>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</si>
  <si>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</si>
  <si>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</si>
  <si>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</si>
  <si>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</si>
  <si>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</si>
  <si>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</si>
  <si>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</si>
  <si>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</si>
  <si>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</si>
  <si>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</si>
  <si>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</si>
  <si>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</si>
  <si>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</si>
  <si>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</si>
  <si>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</si>
  <si>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</si>
  <si>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</si>
  <si>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</si>
  <si>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</si>
  <si>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</si>
  <si>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</si>
  <si>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</si>
  <si>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</si>
  <si>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</si>
  <si>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</si>
  <si>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</si>
  <si>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</si>
  <si>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</si>
  <si>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</si>
  <si>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</si>
  <si>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</si>
  <si>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</si>
  <si>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</si>
  <si>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</si>
  <si>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</si>
  <si>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</si>
  <si>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</si>
  <si>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</si>
  <si>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</si>
  <si>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</si>
  <si>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</si>
  <si>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</si>
  <si>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</si>
  <si>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</si>
  <si>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</si>
  <si>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</si>
  <si>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</si>
  <si>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</si>
  <si>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</si>
  <si>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</si>
  <si>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</si>
  <si>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</si>
  <si>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</si>
  <si>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</si>
  <si>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</si>
  <si>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</si>
  <si>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</si>
  <si>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</si>
  <si>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</si>
  <si>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</si>
  <si>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</si>
  <si>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</si>
  <si>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</si>
  <si>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</si>
  <si>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</si>
  <si>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</si>
  <si>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</si>
  <si>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</si>
  <si>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</si>
  <si>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</si>
  <si>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</si>
  <si>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</si>
  <si>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</si>
  <si>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</si>
  <si>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</si>
  <si>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</si>
  <si>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</si>
  <si>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</si>
  <si>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</si>
  <si>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</si>
  <si>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</si>
  <si>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</si>
  <si>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</si>
  <si>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</si>
  <si>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</si>
  <si>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</si>
  <si>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</si>
  <si>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</si>
  <si>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</si>
  <si>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</si>
  <si>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</si>
  <si>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</si>
  <si>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</si>
  <si>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</si>
  <si>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</si>
  <si>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</si>
  <si>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</si>
  <si>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</si>
  <si>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</si>
  <si>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</si>
  <si>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</si>
  <si>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</si>
  <si>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</si>
  <si>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</si>
  <si>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</si>
  <si>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</si>
  <si>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</si>
  <si>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</si>
  <si>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</si>
  <si>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</si>
  <si>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</si>
  <si>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</si>
  <si>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</si>
  <si>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</si>
  <si>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</si>
  <si>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</si>
  <si>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</si>
  <si>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</si>
  <si>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</si>
  <si>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</si>
  <si>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</si>
  <si>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</si>
  <si>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</si>
  <si>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</si>
  <si>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</si>
  <si>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</si>
  <si>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</si>
  <si>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</si>
  <si>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</si>
  <si>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</si>
  <si>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</si>
  <si>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</si>
  <si>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</si>
  <si>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</si>
  <si>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</si>
  <si>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</si>
  <si>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</si>
  <si>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</si>
  <si>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</si>
  <si>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</si>
  <si>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</si>
  <si>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</si>
  <si>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</si>
  <si>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</si>
  <si>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</si>
  <si>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</si>
  <si>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</si>
  <si>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</si>
  <si>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</si>
  <si>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</si>
  <si>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</si>
  <si>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</si>
  <si>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</si>
  <si>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</si>
  <si>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</si>
  <si>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</si>
  <si>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</si>
  <si>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</si>
  <si>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</si>
  <si>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</si>
  <si>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</si>
  <si>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</si>
  <si>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</si>
  <si>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</si>
  <si>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</si>
  <si>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</si>
  <si>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</si>
  <si>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</si>
  <si>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</si>
  <si>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</si>
  <si>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</si>
  <si>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</si>
  <si>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</si>
  <si>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</si>
  <si>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</si>
  <si>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</si>
  <si>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</si>
  <si>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</si>
  <si>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</si>
  <si>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</si>
  <si>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</si>
  <si>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</si>
  <si>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</si>
  <si>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</si>
  <si>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</si>
  <si>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</si>
  <si>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</si>
  <si>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</si>
  <si>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</si>
  <si>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</si>
  <si>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</si>
  <si>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</si>
  <si>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</si>
  <si>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</si>
  <si>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</si>
  <si>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</si>
  <si>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</si>
  <si>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</si>
  <si>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</si>
  <si>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</si>
  <si>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</si>
  <si>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</si>
  <si>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</si>
  <si>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</si>
  <si>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</si>
  <si>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</si>
  <si>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</si>
  <si>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</si>
  <si>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</si>
  <si>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</si>
  <si>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</si>
  <si>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</si>
  <si>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</si>
  <si>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</si>
  <si>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</si>
  <si>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</si>
  <si>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</si>
  <si>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</si>
  <si>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</si>
  <si>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</si>
  <si>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</si>
  <si>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</si>
  <si>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</si>
  <si>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</si>
  <si>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</si>
  <si>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</si>
  <si>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</si>
  <si>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</si>
  <si>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</si>
  <si>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</si>
  <si>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</si>
  <si>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</si>
  <si>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</si>
  <si>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</si>
  <si>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</si>
  <si>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</si>
  <si>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</si>
  <si>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</si>
  <si>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</si>
  <si>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</si>
  <si>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</si>
  <si>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</si>
  <si>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</si>
  <si>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</si>
  <si>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</si>
  <si>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</si>
  <si>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</si>
  <si>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</si>
  <si>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</si>
  <si>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</si>
  <si>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</si>
  <si>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</si>
  <si>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</si>
  <si>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</si>
  <si>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</si>
  <si>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</si>
  <si>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</si>
  <si>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</si>
  <si>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</si>
  <si>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</si>
  <si>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</si>
  <si>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</si>
  <si>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</si>
  <si>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</si>
  <si>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</si>
  <si>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</si>
  <si>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</si>
  <si>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</si>
  <si>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</si>
  <si>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</si>
  <si>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</si>
  <si>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</si>
  <si>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</si>
  <si>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</si>
  <si>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</si>
  <si>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</si>
  <si>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</si>
  <si>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</si>
  <si>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</si>
  <si>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</si>
  <si>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</si>
  <si>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</si>
  <si>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</si>
  <si>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</si>
  <si>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</si>
  <si>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</si>
  <si>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</si>
  <si>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</si>
  <si>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</si>
  <si>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</si>
  <si>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</si>
  <si>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</si>
  <si>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</si>
  <si>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</si>
  <si>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</si>
  <si>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</si>
  <si>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</si>
  <si>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</si>
  <si>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</si>
  <si>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</si>
  <si>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</si>
  <si>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</si>
  <si>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</si>
  <si>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</si>
  <si>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</si>
  <si>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</si>
  <si>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</si>
  <si>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</si>
  <si>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</si>
  <si>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</si>
  <si>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</si>
  <si>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</si>
  <si>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</si>
  <si>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</si>
  <si>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</si>
  <si>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</si>
  <si>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</si>
  <si>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</si>
  <si>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</si>
  <si>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</si>
  <si>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</si>
  <si>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</si>
  <si>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</si>
  <si>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</si>
  <si>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</si>
  <si>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</si>
  <si>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</si>
  <si>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</si>
  <si>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</si>
  <si>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</si>
  <si>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</si>
  <si>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</si>
  <si>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</si>
  <si>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</si>
  <si>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</si>
  <si>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</si>
  <si>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</si>
  <si>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</si>
  <si>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</si>
  <si>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</si>
  <si>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</si>
  <si>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</si>
  <si>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</si>
  <si>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</si>
  <si>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</si>
  <si>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</si>
  <si>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</si>
  <si>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</si>
  <si>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</si>
  <si>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</si>
  <si>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</si>
  <si>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</si>
  <si>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</si>
  <si>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</si>
  <si>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</si>
  <si>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</si>
  <si>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</si>
  <si>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</si>
  <si>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</si>
  <si>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</si>
  <si>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</si>
  <si>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</si>
  <si>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</si>
  <si>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</si>
  <si>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</si>
  <si>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</si>
  <si>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</si>
  <si>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</si>
  <si>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</si>
  <si>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</si>
  <si>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</si>
  <si>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</si>
  <si>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</si>
  <si>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</si>
  <si>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</si>
  <si>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</si>
  <si>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</si>
  <si>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</si>
  <si>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</si>
  <si>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</si>
  <si>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</si>
  <si>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</si>
  <si>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</si>
  <si>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</si>
  <si>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</si>
  <si>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</si>
  <si>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</si>
  <si>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</si>
  <si>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</si>
  <si>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</si>
  <si>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</si>
  <si>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</si>
  <si>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</si>
  <si>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</si>
  <si>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</si>
  <si>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</si>
  <si>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</si>
  <si>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</si>
  <si>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</si>
  <si>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</si>
  <si>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</si>
  <si>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</si>
  <si>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</si>
  <si>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</si>
  <si>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</si>
  <si>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</si>
  <si>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</si>
  <si>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</si>
  <si>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</si>
  <si>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</si>
  <si>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</si>
  <si>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</si>
  <si>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</si>
  <si>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</si>
  <si>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</si>
  <si>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</si>
  <si>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</si>
  <si>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</si>
  <si>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</si>
  <si>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</si>
  <si>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</si>
  <si>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</si>
  <si>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</si>
  <si>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</si>
  <si>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</si>
  <si>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</si>
  <si>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</si>
  <si>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</si>
  <si>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</si>
  <si>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</si>
  <si>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</si>
  <si>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</si>
  <si>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</si>
  <si>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</si>
  <si>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</si>
  <si>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</si>
  <si>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</si>
  <si>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</si>
  <si>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</si>
  <si>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</si>
  <si>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</si>
  <si>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</si>
  <si>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</si>
  <si>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</si>
  <si>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</si>
  <si>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</si>
  <si>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</si>
  <si>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</si>
  <si>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</si>
  <si>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</si>
  <si>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</si>
  <si>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</si>
  <si>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</si>
  <si>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</si>
  <si>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</si>
  <si>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</si>
  <si>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</si>
  <si>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</si>
  <si>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</si>
  <si>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</si>
  <si>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</si>
  <si>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</si>
  <si>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</si>
  <si>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</si>
  <si>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</si>
  <si>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</si>
  <si>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</si>
  <si>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</si>
  <si>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</si>
  <si>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</si>
  <si>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</si>
  <si>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</si>
  <si>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</si>
  <si>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</si>
  <si>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</si>
  <si>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</si>
  <si>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</si>
  <si>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</si>
  <si>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</si>
  <si>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</si>
  <si>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</si>
  <si>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</si>
  <si>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</si>
  <si>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</si>
  <si>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</si>
  <si>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</si>
  <si>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</si>
  <si>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</si>
  <si>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</si>
  <si>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</si>
  <si>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</si>
  <si>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</si>
  <si>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</si>
  <si>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</si>
  <si>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</si>
  <si>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</si>
  <si>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</si>
  <si>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</si>
  <si>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</si>
  <si>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</si>
  <si>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</si>
  <si>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</si>
  <si>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</si>
  <si>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</si>
  <si>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</si>
  <si>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</si>
  <si>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</si>
  <si>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</si>
  <si>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</si>
  <si>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</si>
  <si>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</si>
  <si>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</si>
  <si>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</si>
  <si>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</si>
  <si>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</si>
  <si>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</si>
  <si>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</si>
  <si>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</si>
  <si>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</si>
  <si>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</si>
  <si>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</si>
  <si>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</si>
  <si>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</si>
  <si>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</si>
  <si>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</si>
  <si>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</si>
  <si>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</si>
  <si>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</si>
  <si>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</si>
  <si>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</si>
  <si>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</si>
  <si>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</si>
  <si>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</si>
  <si>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</si>
  <si>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</si>
  <si>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</si>
  <si>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</si>
  <si>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</si>
  <si>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</si>
  <si>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</si>
  <si>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</si>
  <si>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</si>
  <si>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</si>
  <si>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</si>
  <si>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</si>
  <si>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</si>
  <si>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</si>
  <si>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</si>
  <si>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</si>
  <si>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</si>
  <si>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</si>
  <si>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</si>
  <si>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</si>
  <si>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</si>
  <si>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</si>
  <si>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</si>
  <si>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</si>
  <si>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</si>
  <si>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</si>
  <si>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</si>
  <si>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</si>
  <si>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</si>
  <si>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</si>
  <si>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</si>
  <si>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</si>
  <si>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</si>
  <si>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</si>
  <si>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</si>
  <si>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</si>
  <si>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</si>
  <si>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</si>
  <si>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</si>
  <si>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</si>
  <si>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</si>
  <si>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</si>
  <si>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</si>
  <si>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</si>
  <si>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</si>
  <si>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</si>
  <si>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</si>
  <si>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</si>
  <si>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</si>
  <si>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</si>
  <si>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</si>
  <si>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</si>
  <si>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</si>
  <si>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</si>
  <si>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</si>
  <si>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</si>
  <si>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</si>
  <si>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</si>
  <si>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</si>
  <si>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</si>
  <si>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</si>
  <si>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</si>
  <si>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</si>
  <si>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</si>
  <si>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</si>
  <si>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</si>
  <si>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</si>
  <si>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</si>
  <si>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</si>
  <si>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</si>
  <si>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</si>
  <si>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</si>
  <si>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</si>
  <si>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</si>
  <si>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</si>
  <si>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</si>
  <si>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</si>
  <si>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</si>
  <si>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</si>
  <si>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</si>
  <si>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</si>
  <si>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</si>
  <si>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</si>
  <si>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</si>
  <si>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</si>
  <si>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</si>
  <si>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</si>
  <si>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</si>
  <si>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</si>
  <si>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</si>
  <si>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</si>
  <si>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</si>
  <si>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</si>
  <si>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</si>
  <si>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</si>
  <si>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</si>
  <si>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</si>
  <si>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</si>
  <si>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</si>
  <si>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</si>
  <si>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</si>
  <si>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</si>
  <si>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</si>
  <si>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</si>
  <si>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</si>
  <si>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</si>
  <si>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</si>
  <si>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</si>
  <si>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</si>
  <si>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</si>
  <si>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</si>
  <si>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</si>
  <si>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</si>
  <si>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</si>
  <si>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</si>
  <si>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</si>
  <si>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</si>
  <si>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</si>
  <si>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</si>
  <si>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</si>
  <si>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</si>
  <si>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</si>
  <si>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</si>
  <si>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</si>
  <si>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</si>
  <si>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</si>
  <si>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</si>
  <si>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</si>
  <si>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</si>
  <si>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</si>
  <si>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</si>
  <si>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</si>
  <si>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</si>
  <si>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</si>
  <si>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</si>
  <si>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</si>
  <si>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</si>
  <si>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</si>
  <si>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</si>
  <si>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</si>
  <si>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</si>
  <si>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</si>
  <si>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</si>
  <si>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</si>
  <si>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</si>
  <si>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</si>
  <si>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</si>
  <si>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</si>
  <si>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</si>
  <si>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</si>
  <si>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</si>
  <si>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</si>
  <si>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</si>
  <si>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</si>
  <si>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</si>
  <si>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</si>
  <si>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</si>
  <si>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</si>
  <si>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</si>
  <si>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</si>
  <si>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</si>
  <si>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</si>
  <si>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</si>
  <si>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</si>
  <si>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</si>
  <si>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</si>
  <si>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</si>
  <si>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</si>
  <si>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</si>
  <si>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</si>
  <si>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</si>
  <si>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</si>
  <si>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</si>
  <si>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</si>
  <si>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</si>
  <si>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</si>
  <si>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</si>
  <si>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</si>
  <si>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</si>
  <si>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</si>
  <si>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</si>
  <si>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</si>
  <si>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</si>
  <si>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</si>
  <si>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</si>
  <si>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</si>
  <si>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</si>
  <si>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</si>
  <si>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</si>
  <si>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</si>
  <si>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</si>
  <si>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</si>
  <si>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</si>
  <si>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</si>
  <si>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</si>
  <si>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</si>
  <si>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</si>
  <si>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</si>
  <si>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</si>
  <si>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</si>
  <si>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</si>
  <si>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</si>
  <si>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</si>
  <si>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</si>
  <si>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</si>
  <si>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</si>
  <si>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</si>
  <si>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</si>
  <si>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</si>
  <si>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</si>
  <si>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</si>
  <si>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</si>
  <si>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</si>
  <si>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</si>
  <si>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</si>
  <si>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</si>
  <si>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</si>
  <si>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</si>
  <si>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</si>
  <si>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</si>
  <si>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</si>
  <si>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</si>
  <si>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</si>
  <si>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</si>
  <si>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</si>
  <si>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</si>
  <si>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</si>
  <si>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</si>
  <si>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</si>
  <si>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</si>
  <si>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</si>
  <si>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</si>
  <si>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</si>
  <si>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</si>
  <si>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</si>
  <si>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</si>
  <si>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</si>
  <si>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</si>
  <si>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</si>
  <si>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</si>
  <si>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</si>
  <si>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</si>
  <si>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</si>
  <si>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</si>
  <si>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</si>
  <si>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</si>
  <si>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</si>
  <si>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</si>
  <si>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</si>
  <si>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</si>
  <si>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</si>
  <si>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</si>
  <si>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</si>
  <si>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</si>
  <si>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</si>
  <si>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</si>
  <si>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</si>
  <si>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</si>
  <si>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</si>
  <si>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</si>
  <si>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</si>
  <si>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</si>
  <si>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</si>
  <si>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</si>
  <si>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</si>
  <si>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</si>
  <si>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</si>
  <si>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</si>
  <si>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</si>
  <si>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</si>
  <si>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</si>
  <si>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</si>
  <si>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</si>
  <si>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</si>
  <si>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</si>
  <si>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</si>
  <si>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</si>
  <si>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</si>
  <si>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</si>
  <si>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</si>
  <si>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</si>
  <si>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</si>
  <si>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</si>
  <si>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</si>
  <si>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</si>
  <si>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</si>
  <si>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</si>
  <si>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</si>
  <si>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</si>
  <si>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</si>
  <si>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</si>
  <si>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</si>
  <si>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</si>
  <si>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</si>
  <si>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</si>
  <si>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</si>
  <si>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</si>
  <si>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</si>
  <si>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</si>
  <si>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</si>
  <si>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</si>
  <si>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</si>
  <si>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</si>
  <si>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</si>
  <si>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</si>
  <si>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</si>
  <si>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</si>
  <si>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</si>
  <si>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</si>
  <si>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</si>
  <si>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</si>
  <si>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</si>
  <si>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</si>
  <si>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</si>
  <si>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</si>
  <si>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</si>
  <si>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</si>
  <si>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</si>
  <si>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</si>
  <si>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</si>
  <si>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</si>
  <si>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</si>
  <si>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</si>
  <si>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</si>
  <si>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</si>
  <si>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</si>
  <si>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</si>
  <si>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</si>
  <si>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</si>
  <si>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</si>
  <si>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</si>
  <si>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</si>
  <si>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</si>
  <si>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</si>
  <si>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</si>
  <si>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</si>
  <si>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</si>
  <si>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</si>
  <si>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</si>
  <si>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</si>
  <si>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</si>
  <si>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</si>
  <si>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</si>
  <si>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</si>
  <si>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</si>
  <si>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</si>
  <si>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</si>
  <si>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</si>
  <si>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</si>
  <si>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</si>
  <si>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</si>
  <si>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</si>
  <si>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</si>
  <si>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</si>
  <si>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</si>
  <si>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</si>
  <si>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</si>
  <si>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</si>
  <si>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</si>
  <si>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</si>
  <si>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</si>
  <si>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</si>
  <si>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</si>
  <si>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</si>
  <si>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</si>
  <si>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</si>
  <si>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</si>
  <si>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</si>
  <si>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</si>
  <si>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</si>
  <si>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</si>
  <si>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</si>
  <si>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</si>
  <si>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</si>
  <si>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</si>
  <si>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</si>
  <si>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</si>
  <si>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</si>
  <si>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</si>
  <si>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</si>
  <si>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</si>
  <si>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</si>
  <si>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</si>
  <si>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</si>
  <si>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</si>
  <si>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</si>
  <si>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</si>
  <si>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</si>
  <si>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</si>
  <si>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</si>
  <si>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</si>
  <si>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</si>
  <si>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</si>
  <si>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</si>
  <si>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</si>
  <si>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</si>
  <si>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</si>
  <si>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</si>
  <si>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</si>
  <si>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</si>
  <si>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</si>
  <si>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</si>
  <si>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</si>
  <si>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</si>
  <si>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</si>
  <si>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</si>
  <si>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</si>
  <si>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</si>
  <si>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</si>
  <si>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</si>
  <si>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</si>
  <si>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</si>
  <si>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</si>
  <si>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</si>
  <si>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</si>
  <si>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</si>
  <si>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</si>
  <si>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</si>
  <si>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</si>
  <si>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</si>
  <si>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</si>
  <si>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</si>
  <si>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</si>
  <si>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</si>
  <si>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</si>
  <si>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</si>
  <si>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</si>
  <si>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</si>
  <si>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</si>
  <si>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</si>
  <si>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</si>
  <si>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</si>
  <si>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</si>
  <si>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</si>
  <si>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</si>
  <si>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</si>
  <si>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</si>
  <si>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</si>
  <si>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</si>
  <si>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</si>
  <si>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</si>
  <si>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</si>
  <si>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</si>
  <si>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</si>
  <si>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</si>
  <si>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</si>
  <si>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</si>
  <si>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</si>
  <si>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</si>
  <si>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</si>
  <si>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</si>
  <si>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</si>
  <si>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</si>
  <si>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</si>
  <si>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</si>
  <si>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</si>
  <si>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</si>
  <si>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</si>
  <si>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</si>
  <si>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</si>
  <si>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</si>
  <si>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</si>
  <si>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</si>
  <si>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</si>
  <si>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</si>
  <si>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</si>
  <si>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</si>
  <si>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</si>
  <si>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</si>
  <si>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</si>
  <si>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</si>
  <si>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</si>
  <si>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</si>
  <si>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</si>
  <si>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</si>
  <si>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</si>
  <si>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</si>
  <si>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</si>
  <si>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</si>
  <si>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</si>
  <si>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</si>
  <si>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</si>
  <si>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</si>
  <si>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</si>
  <si>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</si>
  <si>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</si>
  <si>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</si>
  <si>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</si>
  <si>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</si>
  <si>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</si>
  <si>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</si>
  <si>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</si>
  <si>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</si>
  <si>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</si>
  <si>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</si>
  <si>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</si>
  <si>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</si>
  <si>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</si>
  <si>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</si>
  <si>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</si>
  <si>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</si>
  <si>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</si>
  <si>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</si>
  <si>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</si>
  <si>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</si>
  <si>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</si>
  <si>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</si>
  <si>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</si>
  <si>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</si>
  <si>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</si>
  <si>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</si>
  <si>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</si>
  <si>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</si>
  <si>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</si>
  <si>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</si>
  <si>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</si>
  <si>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</si>
  <si>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</si>
  <si>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</si>
  <si>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</si>
  <si>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</si>
  <si>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</si>
  <si>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</si>
  <si>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</si>
  <si>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</si>
  <si>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</si>
  <si>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</si>
  <si>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</si>
  <si>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</si>
  <si>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</si>
  <si>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</si>
  <si>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</si>
  <si>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</si>
  <si>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</si>
  <si>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</si>
  <si>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</si>
  <si>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</si>
  <si>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</si>
  <si>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</si>
  <si>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</si>
  <si>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</si>
  <si>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</si>
  <si>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</si>
  <si>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</si>
  <si>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</si>
  <si>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</si>
  <si>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</si>
  <si>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</si>
  <si>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</si>
  <si>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</si>
  <si>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</si>
  <si>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</si>
  <si>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</si>
  <si>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</si>
  <si>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</si>
  <si>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</si>
  <si>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</si>
  <si>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</si>
  <si>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</si>
  <si>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</si>
  <si>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</si>
  <si>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</si>
  <si>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</si>
  <si>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</si>
  <si>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</si>
  <si>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</si>
  <si>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</si>
  <si>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</si>
  <si>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</si>
  <si>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</si>
  <si>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</si>
  <si>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</si>
  <si>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</si>
  <si>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</si>
  <si>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</si>
  <si>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</si>
  <si>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</si>
  <si>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</si>
  <si>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</si>
  <si>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</si>
  <si>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</si>
  <si>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</si>
  <si>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</si>
  <si>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</si>
  <si>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</si>
  <si>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</si>
  <si>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</si>
  <si>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</si>
  <si>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</si>
  <si>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</si>
  <si>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</si>
  <si>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</si>
  <si>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</si>
  <si>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</si>
  <si>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</si>
  <si>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</si>
  <si>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</si>
  <si>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</si>
  <si>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</si>
  <si>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</si>
  <si>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</si>
  <si>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</si>
  <si>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</si>
  <si>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</si>
  <si>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</si>
  <si>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</si>
  <si>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</si>
  <si>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</si>
  <si>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</si>
  <si>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</si>
  <si>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</si>
  <si>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</si>
  <si>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</si>
  <si>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</si>
  <si>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</si>
  <si>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</si>
  <si>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</si>
  <si>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</si>
  <si>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</si>
  <si>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</si>
  <si>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</si>
  <si>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</si>
  <si>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</si>
  <si>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</si>
  <si>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</si>
  <si>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</si>
  <si>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</si>
  <si>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</si>
  <si>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</si>
  <si>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</si>
  <si>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</si>
  <si>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</si>
  <si>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</si>
  <si>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</si>
  <si>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</si>
  <si>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</si>
  <si>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</si>
  <si>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</si>
  <si>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</si>
  <si>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</si>
  <si>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</si>
  <si>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</si>
  <si>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</si>
  <si>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</si>
  <si>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</si>
  <si>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</si>
  <si>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</si>
  <si>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</si>
  <si>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</si>
  <si>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</si>
  <si>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</si>
  <si>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</si>
  <si>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</si>
  <si>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</si>
  <si>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</si>
  <si>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</si>
  <si>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</si>
  <si>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</si>
  <si>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</si>
  <si>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</si>
  <si>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</si>
  <si>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</si>
  <si>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</si>
  <si>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</si>
  <si>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</si>
  <si>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</si>
  <si>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</si>
  <si>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</si>
  <si>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</si>
  <si>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</si>
  <si>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</si>
  <si>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</si>
  <si>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</si>
  <si>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</si>
  <si>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</si>
  <si>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</si>
  <si>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</si>
  <si>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</si>
  <si>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</si>
  <si>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</si>
  <si>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</si>
  <si>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</si>
  <si>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</si>
  <si>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</si>
  <si>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</si>
  <si>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</si>
  <si>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</si>
  <si>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</si>
  <si>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</si>
  <si>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</si>
  <si>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</si>
  <si>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</si>
  <si>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</si>
  <si>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</si>
  <si>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</si>
  <si>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</si>
  <si>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</si>
  <si>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</si>
  <si>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</si>
  <si>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</si>
  <si>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</si>
  <si>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</si>
  <si>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</si>
  <si>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</si>
  <si>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</si>
  <si>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</si>
  <si>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</si>
  <si>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</si>
  <si>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</si>
  <si>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</si>
  <si>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</si>
  <si>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</si>
  <si>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</si>
  <si>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</si>
  <si>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</si>
  <si>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</si>
  <si>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</si>
  <si>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</si>
  <si>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</si>
  <si>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</si>
  <si>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</si>
  <si>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</si>
  <si>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</si>
  <si>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</si>
  <si>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</si>
  <si>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</si>
  <si>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</si>
  <si>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</si>
  <si>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</si>
  <si>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</si>
  <si>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</si>
  <si>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</si>
  <si>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</si>
  <si>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</si>
  <si>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</si>
  <si>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</si>
  <si>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</si>
  <si>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</si>
  <si>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</si>
  <si>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</si>
  <si>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</si>
  <si>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</si>
  <si>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</si>
  <si>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</si>
  <si>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</si>
  <si>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</si>
  <si>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</si>
  <si>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</si>
  <si>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</si>
  <si>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</si>
  <si>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</si>
  <si>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</si>
  <si>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</si>
  <si>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</si>
  <si>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</si>
  <si>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</si>
  <si>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</si>
  <si>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</si>
  <si>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</si>
  <si>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</si>
  <si>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</si>
  <si>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</si>
  <si>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</si>
  <si>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</si>
  <si>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</si>
  <si>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</si>
  <si>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</si>
  <si>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</si>
  <si>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</si>
  <si>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</si>
  <si>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</si>
  <si>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</si>
  <si>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</si>
  <si>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</si>
  <si>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</si>
  <si>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</si>
  <si>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</si>
  <si>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</si>
  <si>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</si>
  <si>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</si>
  <si>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</si>
  <si>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</si>
  <si>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</si>
  <si>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</si>
  <si>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</si>
  <si>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</si>
  <si>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</si>
  <si>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</si>
  <si>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</si>
  <si>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</si>
  <si>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</si>
  <si>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</si>
  <si>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</si>
  <si>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</si>
  <si>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</si>
  <si>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</si>
  <si>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</si>
  <si>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</si>
  <si>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</si>
  <si>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</si>
  <si>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</si>
  <si>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</si>
  <si>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</si>
  <si>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</si>
  <si>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</si>
  <si>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</si>
  <si>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</si>
  <si>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</si>
  <si>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</si>
  <si>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</si>
  <si>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</si>
  <si>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</si>
  <si>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</si>
  <si>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</si>
  <si>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</si>
  <si>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</si>
  <si>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</si>
  <si>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</si>
  <si>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</si>
  <si>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</si>
  <si>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</si>
  <si>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</si>
  <si>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</si>
  <si>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</si>
  <si>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</si>
  <si>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</si>
  <si>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</si>
  <si>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</si>
  <si>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</si>
  <si>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</si>
  <si>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</si>
  <si>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</si>
  <si>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</si>
  <si>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</si>
  <si>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</si>
  <si>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</si>
  <si>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</si>
  <si>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</si>
  <si>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</si>
  <si>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</si>
  <si>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</si>
  <si>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</si>
  <si>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</si>
  <si>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</si>
  <si>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</si>
  <si>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</si>
  <si>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</si>
  <si>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</si>
  <si>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</si>
  <si>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</si>
  <si>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</si>
  <si>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</si>
  <si>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</si>
  <si>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</si>
  <si>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</si>
  <si>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</si>
  <si>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</si>
  <si>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</si>
  <si>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</si>
  <si>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</si>
  <si>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</si>
  <si>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</si>
  <si>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</si>
  <si>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</si>
  <si>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</si>
  <si>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</si>
  <si>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</si>
  <si>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</si>
  <si>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</si>
  <si>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</si>
  <si>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</si>
  <si>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</si>
  <si>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</si>
  <si>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</si>
  <si>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</si>
  <si>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</si>
  <si>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</si>
  <si>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</si>
  <si>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</si>
  <si>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</si>
  <si>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</si>
  <si>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</si>
  <si>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</si>
  <si>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</si>
  <si>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</si>
  <si>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</si>
  <si>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</si>
  <si>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</si>
  <si>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</si>
  <si>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</si>
  <si>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</si>
  <si>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</si>
  <si>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</si>
  <si>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</si>
  <si>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</si>
  <si>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</si>
  <si>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</si>
  <si>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</si>
  <si>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</si>
  <si>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</si>
  <si>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</si>
  <si>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</si>
  <si>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</si>
  <si>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</si>
  <si>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</si>
  <si>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</si>
  <si>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</si>
  <si>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</si>
  <si>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</si>
  <si>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</si>
  <si>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</si>
  <si>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</si>
  <si>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</si>
  <si>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</si>
  <si>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</si>
  <si>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</si>
  <si>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</si>
  <si>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</si>
  <si>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</si>
  <si>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</si>
  <si>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</si>
  <si>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</si>
  <si>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</si>
  <si>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</si>
  <si>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</si>
  <si>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</si>
  <si>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</si>
  <si>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</si>
  <si>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</si>
  <si>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</si>
  <si>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</si>
  <si>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</si>
  <si>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</si>
  <si>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</si>
  <si>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</si>
  <si>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</si>
  <si>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</si>
  <si>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</si>
  <si>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</si>
  <si>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</si>
  <si>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</si>
  <si>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</si>
  <si>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</si>
  <si>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</si>
  <si>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</si>
  <si>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</si>
  <si>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</si>
  <si>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</si>
  <si>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</si>
  <si>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</si>
  <si>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</si>
  <si>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</si>
  <si>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</si>
  <si>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</si>
  <si>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</si>
  <si>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</si>
  <si>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</si>
  <si>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</si>
  <si>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</si>
  <si>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</si>
  <si>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</si>
  <si>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</si>
  <si>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</si>
  <si>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</si>
  <si>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</si>
  <si>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</si>
  <si>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</si>
  <si>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</si>
  <si>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</si>
  <si>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</si>
  <si>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</si>
  <si>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</si>
  <si>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</si>
  <si>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</si>
  <si>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</si>
  <si>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</si>
  <si>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</si>
  <si>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</si>
  <si>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</si>
  <si>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</si>
  <si>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</si>
  <si>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</si>
  <si>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</si>
  <si>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</si>
  <si>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</si>
  <si>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</si>
  <si>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</si>
  <si>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</si>
  <si>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</si>
  <si>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</si>
  <si>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</si>
  <si>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</si>
  <si>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</si>
  <si>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</si>
  <si>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</si>
  <si>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</si>
  <si>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</si>
  <si>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</si>
  <si>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</si>
  <si>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</si>
  <si>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</si>
  <si>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</si>
  <si>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</si>
  <si>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</si>
  <si>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</si>
  <si>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</si>
  <si>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</si>
  <si>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</si>
  <si>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</si>
  <si>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</si>
  <si>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</si>
  <si>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</si>
  <si>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</si>
  <si>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</si>
  <si>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</si>
  <si>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</si>
  <si>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</si>
  <si>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</si>
  <si>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</si>
  <si>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</si>
  <si>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</si>
  <si>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</si>
  <si>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</si>
  <si>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</si>
  <si>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</si>
  <si>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</si>
  <si>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</si>
  <si>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</si>
  <si>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</si>
  <si>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</si>
  <si>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</si>
  <si>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</si>
  <si>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</si>
  <si>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</si>
  <si>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</si>
  <si>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</si>
  <si>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</si>
  <si>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</si>
  <si>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</si>
  <si>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</si>
  <si>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</si>
  <si>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</si>
  <si>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</si>
  <si>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</si>
  <si>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</si>
  <si>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</si>
  <si>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</si>
  <si>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</si>
  <si>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</si>
  <si>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</si>
  <si>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</si>
  <si>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</si>
  <si>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</si>
  <si>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</si>
  <si>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</si>
  <si>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</si>
  <si>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</si>
  <si>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</si>
  <si>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</si>
  <si>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</si>
  <si>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</si>
  <si>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</si>
  <si>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</si>
  <si>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</si>
  <si>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</si>
  <si>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</si>
  <si>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</si>
  <si>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</si>
  <si>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</si>
  <si>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</si>
  <si>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</si>
  <si>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</si>
  <si>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</si>
  <si>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</si>
  <si>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</si>
  <si>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</si>
  <si>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</si>
  <si>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</si>
  <si>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</si>
  <si>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</si>
  <si>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</si>
  <si>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</si>
  <si>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</si>
  <si>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</si>
  <si>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</si>
  <si>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</si>
  <si>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</si>
  <si>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</si>
  <si>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</si>
  <si>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</si>
  <si>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</si>
  <si>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</si>
  <si>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</si>
  <si>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</si>
  <si>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</si>
  <si>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</si>
  <si>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</si>
  <si>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</si>
  <si>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</si>
  <si>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</si>
  <si>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</si>
  <si>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</si>
  <si>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</si>
  <si>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</si>
  <si>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</si>
  <si>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</si>
  <si>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</si>
  <si>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</si>
  <si>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</si>
  <si>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</si>
  <si>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</si>
  <si>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</si>
  <si>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</si>
  <si>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</si>
  <si>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</si>
  <si>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</si>
  <si>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</si>
  <si>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</si>
  <si>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</si>
  <si>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</si>
  <si>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</si>
  <si>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</si>
  <si>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</si>
  <si>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</si>
  <si>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</si>
  <si>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</si>
  <si>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</si>
  <si>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</si>
  <si>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</si>
  <si>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</si>
  <si>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</si>
  <si>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</si>
  <si>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</si>
  <si>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</si>
  <si>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</si>
  <si>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</si>
  <si>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</si>
  <si>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</si>
  <si>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</si>
  <si>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</si>
  <si>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</si>
  <si>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</si>
  <si>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</si>
  <si>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</si>
  <si>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</si>
  <si>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</si>
  <si>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</si>
  <si>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</si>
  <si>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</si>
  <si>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</si>
  <si>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</si>
  <si>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</si>
  <si>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</si>
  <si>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</si>
  <si>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</si>
  <si>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</si>
  <si>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</si>
  <si>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</si>
  <si>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</si>
  <si>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</si>
  <si>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</si>
  <si>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</si>
  <si>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</si>
  <si>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</si>
  <si>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</si>
  <si>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</si>
  <si>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</si>
  <si>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</si>
  <si>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</si>
  <si>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</si>
  <si>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</si>
  <si>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</si>
  <si>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</si>
  <si>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</si>
  <si>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</si>
  <si>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</si>
  <si>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</si>
  <si>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</si>
  <si>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</si>
  <si>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</si>
  <si>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</si>
  <si>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</si>
  <si>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</si>
  <si>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</si>
  <si>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</si>
  <si>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</si>
  <si>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</si>
  <si>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</si>
  <si>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</si>
  <si>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</si>
  <si>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</si>
  <si>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</si>
  <si>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</si>
  <si>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</si>
  <si>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</si>
  <si>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</si>
  <si>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</si>
  <si>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</si>
  <si>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</si>
  <si>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</si>
  <si>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</si>
  <si>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</si>
  <si>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</si>
  <si>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</si>
  <si>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</si>
  <si>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</si>
  <si>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</si>
  <si>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</si>
  <si>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</si>
  <si>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</si>
  <si>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</si>
  <si>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</si>
  <si>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</si>
  <si>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</si>
  <si>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</si>
  <si>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</si>
  <si>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</si>
  <si>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</si>
  <si>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</si>
  <si>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</si>
  <si>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</si>
  <si>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</si>
  <si>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</si>
  <si>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</si>
  <si>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</si>
  <si>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</si>
  <si>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</si>
  <si>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</si>
  <si>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</si>
  <si>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</si>
  <si>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</si>
  <si>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</si>
  <si>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</si>
  <si>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</si>
  <si>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</si>
  <si>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</si>
  <si>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</si>
  <si>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</si>
  <si>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</si>
  <si>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</si>
  <si>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</si>
  <si>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</si>
  <si>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</si>
  <si>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</si>
  <si>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</si>
  <si>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</si>
  <si>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</si>
  <si>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</si>
  <si>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</si>
  <si>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</si>
  <si>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</si>
  <si>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</si>
  <si>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</si>
  <si>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</si>
  <si>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</si>
  <si>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</si>
  <si>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</si>
  <si>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</si>
  <si>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</si>
  <si>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</si>
  <si>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</si>
  <si>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</si>
  <si>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</si>
  <si>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</si>
  <si>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</si>
  <si>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</si>
  <si>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</si>
  <si>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</si>
  <si>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</si>
  <si>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</si>
  <si>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</si>
  <si>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</si>
  <si>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</si>
  <si>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</si>
  <si>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</si>
  <si>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</si>
  <si>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</si>
  <si>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</si>
  <si>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</si>
  <si>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</si>
  <si>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</si>
  <si>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</si>
  <si>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</si>
  <si>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</si>
  <si>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</si>
  <si>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</si>
  <si>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</si>
  <si>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</si>
  <si>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</si>
  <si>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</si>
  <si>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</si>
  <si>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</si>
  <si>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</si>
  <si>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</si>
  <si>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</si>
  <si>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</si>
  <si>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</si>
  <si>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</si>
  <si>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</si>
  <si>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</si>
  <si>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</si>
  <si>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</si>
  <si>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</si>
  <si>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</si>
  <si>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</si>
  <si>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</si>
  <si>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</si>
  <si>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</si>
  <si>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</si>
  <si>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</si>
  <si>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</si>
  <si>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</si>
  <si>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</si>
  <si>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</si>
  <si>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</si>
  <si>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</si>
  <si>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</si>
  <si>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</si>
  <si>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</si>
  <si>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</si>
  <si>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</si>
  <si>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</si>
  <si>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</si>
  <si>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</si>
  <si>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</si>
  <si>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</si>
  <si>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</si>
  <si>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</si>
  <si>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</si>
  <si>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</si>
  <si>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</si>
  <si>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</si>
  <si>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</si>
  <si>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</si>
  <si>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</si>
  <si>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</si>
  <si>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</si>
  <si>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</si>
  <si>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</si>
  <si>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</si>
  <si>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</si>
  <si>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</si>
  <si>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</si>
  <si>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</si>
  <si>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</si>
  <si>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</si>
  <si>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</si>
  <si>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</si>
  <si>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</si>
  <si>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</si>
  <si>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</si>
  <si>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</si>
  <si>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</si>
  <si>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</si>
  <si>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</si>
  <si>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</si>
  <si>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</si>
  <si>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</si>
  <si>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</si>
  <si>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</si>
  <si>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</si>
  <si>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</si>
  <si>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</si>
  <si>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</si>
  <si>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</si>
  <si>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</si>
  <si>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</si>
  <si>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</si>
  <si>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</si>
  <si>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</si>
  <si>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</si>
  <si>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</si>
  <si>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</si>
  <si>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</si>
  <si>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</si>
  <si>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</si>
  <si>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</si>
  <si>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</si>
  <si>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</si>
  <si>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</si>
  <si>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</si>
  <si>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</si>
  <si>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</si>
  <si>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</si>
  <si>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</si>
  <si>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</si>
  <si>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</si>
  <si>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</si>
  <si>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</si>
  <si>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</si>
  <si>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</si>
  <si>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</si>
  <si>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</si>
  <si>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</si>
  <si>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</si>
  <si>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</si>
  <si>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</si>
  <si>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</si>
  <si>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</si>
  <si>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</si>
  <si>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</si>
  <si>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</si>
  <si>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</si>
  <si>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</si>
  <si>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</si>
  <si>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</si>
  <si>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</si>
  <si>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</si>
  <si>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</si>
  <si>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</si>
  <si>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</si>
  <si>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</si>
  <si>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</si>
  <si>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</si>
  <si>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</si>
  <si>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</si>
  <si>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</si>
  <si>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</si>
  <si>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</si>
  <si>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</si>
  <si>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</si>
  <si>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</si>
  <si>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</si>
  <si>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</si>
  <si>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</si>
  <si>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</si>
  <si>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</si>
  <si>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</si>
  <si>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</si>
  <si>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</si>
  <si>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</si>
  <si>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</si>
  <si>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</si>
  <si>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</si>
  <si>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</si>
  <si>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</si>
  <si>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</si>
  <si>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</si>
  <si>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</si>
  <si>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</si>
  <si>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</si>
  <si>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</si>
  <si>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</si>
  <si>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</si>
  <si>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</si>
  <si>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</si>
  <si>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</si>
  <si>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</si>
  <si>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</si>
  <si>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</si>
  <si>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</si>
  <si>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</si>
  <si>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</si>
  <si>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</si>
  <si>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</si>
  <si>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</si>
  <si>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</si>
  <si>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</si>
  <si>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</si>
  <si>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</si>
  <si>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</si>
  <si>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</si>
  <si>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</si>
  <si>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</si>
  <si>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</si>
  <si>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</si>
  <si>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</si>
  <si>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</si>
  <si>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</si>
  <si>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</si>
  <si>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</si>
  <si>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</si>
  <si>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</si>
  <si>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</si>
  <si>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</si>
  <si>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</si>
  <si>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</si>
  <si>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</si>
  <si>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</si>
  <si>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</si>
  <si>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</si>
  <si>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</si>
  <si>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</si>
  <si>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</si>
  <si>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</si>
  <si>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</si>
  <si>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</si>
  <si>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</si>
  <si>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</si>
  <si>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</si>
  <si>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</si>
  <si>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</si>
  <si>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</si>
  <si>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</si>
  <si>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</si>
  <si>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</si>
  <si>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</si>
  <si>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</si>
  <si>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</si>
  <si>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</si>
  <si>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</si>
  <si>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</si>
  <si>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</si>
  <si>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</si>
  <si>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</si>
  <si>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</si>
  <si>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</si>
  <si>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</si>
  <si>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</si>
  <si>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</si>
  <si>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</si>
  <si>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</si>
  <si>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</si>
  <si>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</si>
  <si>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</si>
  <si>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</si>
  <si>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</si>
  <si>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</si>
  <si>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</si>
  <si>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</si>
  <si>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</si>
  <si>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</si>
  <si>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</si>
  <si>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</si>
  <si>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</si>
  <si>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</si>
  <si>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</si>
  <si>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</si>
  <si>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</si>
  <si>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</si>
  <si>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</si>
  <si>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</si>
  <si>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</si>
  <si>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</si>
  <si>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</si>
  <si>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</si>
  <si>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</si>
  <si>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</si>
  <si>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</si>
  <si>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</si>
  <si>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</si>
  <si>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</si>
  <si>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</si>
  <si>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</si>
  <si>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</si>
  <si>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</si>
  <si>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</si>
  <si>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</si>
  <si>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</si>
  <si>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</si>
  <si>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</si>
  <si>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</si>
  <si>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</si>
  <si>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</si>
  <si>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</si>
  <si>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</si>
  <si>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</si>
  <si>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</si>
  <si>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</si>
  <si>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</si>
  <si>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</si>
  <si>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</si>
  <si>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</si>
  <si>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</si>
  <si>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</si>
  <si>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</si>
  <si>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</si>
  <si>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</si>
  <si>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</si>
  <si>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</si>
  <si>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</si>
  <si>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</si>
  <si>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</si>
  <si>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</si>
  <si>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</si>
  <si>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</si>
  <si>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</si>
  <si>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</si>
  <si>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</si>
  <si>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</si>
  <si>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</si>
  <si>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</si>
  <si>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</si>
  <si>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</si>
  <si>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</si>
  <si>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</si>
  <si>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</si>
  <si>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</si>
  <si>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</si>
  <si>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</si>
  <si>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</si>
  <si>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</si>
  <si>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</si>
  <si>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</si>
  <si>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</si>
  <si>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</si>
  <si>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</si>
  <si>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</si>
  <si>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</si>
  <si>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</si>
  <si>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</si>
  <si>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</si>
  <si>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</si>
  <si>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</si>
  <si>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</si>
  <si>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</si>
  <si>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</si>
  <si>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</si>
  <si>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</si>
  <si>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</si>
  <si>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</si>
  <si>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</si>
  <si>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</si>
  <si>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</si>
  <si>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</si>
  <si>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</si>
  <si>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</si>
  <si>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</si>
  <si>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</si>
  <si>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</si>
  <si>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</si>
  <si>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</si>
  <si>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</si>
  <si>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</si>
  <si>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</si>
  <si>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</si>
  <si>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</si>
  <si>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</si>
  <si>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</si>
  <si>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</si>
  <si>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</si>
  <si>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</si>
  <si>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</si>
  <si>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</si>
  <si>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</si>
  <si>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</si>
  <si>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</si>
  <si>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</si>
  <si>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</si>
  <si>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</si>
  <si>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</si>
  <si>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</si>
  <si>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</si>
  <si>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</si>
  <si>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</si>
  <si>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</si>
  <si>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</si>
  <si>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</si>
  <si>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</si>
  <si>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</si>
  <si>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</si>
  <si>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</si>
  <si>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</si>
  <si>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</si>
  <si>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</si>
  <si>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</si>
  <si>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</si>
  <si>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</si>
  <si>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</si>
  <si>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</si>
  <si>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</si>
  <si>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</si>
  <si>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</si>
  <si>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</si>
  <si>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</si>
  <si>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</si>
  <si>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</si>
  <si>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</si>
  <si>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</si>
  <si>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</si>
  <si>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</si>
  <si>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</si>
  <si>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</si>
  <si>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</si>
  <si>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</si>
  <si>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</si>
  <si>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</si>
  <si>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</si>
  <si>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</si>
  <si>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</si>
  <si>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</si>
  <si>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</si>
  <si>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</si>
  <si>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</si>
  <si>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</si>
  <si>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</si>
  <si>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</si>
  <si>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</si>
  <si>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</si>
  <si>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</si>
  <si>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</si>
  <si>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</si>
  <si>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</si>
  <si>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</si>
  <si>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</si>
  <si>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</si>
  <si>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</si>
  <si>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</si>
  <si>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</si>
  <si>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</si>
  <si>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</si>
  <si>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</si>
  <si>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</si>
  <si>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</si>
  <si>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</si>
  <si>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</si>
  <si>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</si>
  <si>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</si>
  <si>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</si>
  <si>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</si>
  <si>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</si>
  <si>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</si>
  <si>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</si>
  <si>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</si>
  <si>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</si>
  <si>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</si>
  <si>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</si>
  <si>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</si>
  <si>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</si>
  <si>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</si>
  <si>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</si>
  <si>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</si>
  <si>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</si>
  <si>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</si>
  <si>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</si>
  <si>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</si>
  <si>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</si>
  <si>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</si>
  <si>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</si>
  <si>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</si>
  <si>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</si>
  <si>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</si>
  <si>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</si>
  <si>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</si>
  <si>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</si>
  <si>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</si>
  <si>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</si>
  <si>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</si>
  <si>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</si>
  <si>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</si>
  <si>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</si>
  <si>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</si>
  <si>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</si>
  <si>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</si>
  <si>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</si>
  <si>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</si>
  <si>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</si>
  <si>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</si>
  <si>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</si>
  <si>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</si>
  <si>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</si>
  <si>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</si>
  <si>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</si>
  <si>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</si>
  <si>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</si>
  <si>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</si>
  <si>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</si>
  <si>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</si>
  <si>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</si>
  <si>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</si>
  <si>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</si>
  <si>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</si>
  <si>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</si>
  <si>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</si>
  <si>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</si>
  <si>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</si>
  <si>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</si>
  <si>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</si>
  <si>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</si>
  <si>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</si>
  <si>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</si>
  <si>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</si>
  <si>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</si>
  <si>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</si>
  <si>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</si>
  <si>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</si>
  <si>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</si>
  <si>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</si>
  <si>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</si>
  <si>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</si>
  <si>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</si>
  <si>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</si>
  <si>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</si>
  <si>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</si>
  <si>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</si>
  <si>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</si>
  <si>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</si>
  <si>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</si>
  <si>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</si>
  <si>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</si>
  <si>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</si>
  <si>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</si>
  <si>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</si>
  <si>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</si>
  <si>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</si>
  <si>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</si>
  <si>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</si>
  <si>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</si>
  <si>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</si>
  <si>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</si>
  <si>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</si>
  <si>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</si>
  <si>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</si>
  <si>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</si>
  <si>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</si>
  <si>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</si>
  <si>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</si>
  <si>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</si>
  <si>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</si>
  <si>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</si>
  <si>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</si>
  <si>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</si>
  <si>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</si>
  <si>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</si>
  <si>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</si>
  <si>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</si>
  <si>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</si>
  <si>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</si>
  <si>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</si>
  <si>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</si>
  <si>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</si>
  <si>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</si>
  <si>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</si>
  <si>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</si>
  <si>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</si>
  <si>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</si>
  <si>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</si>
  <si>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</si>
  <si>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</si>
  <si>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</si>
  <si>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</si>
  <si>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</si>
  <si>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</si>
  <si>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</si>
  <si>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</si>
  <si>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</si>
  <si>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</si>
  <si>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</si>
  <si>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</si>
  <si>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</si>
  <si>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</si>
  <si>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</si>
  <si>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</si>
  <si>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</si>
  <si>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</si>
  <si>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</si>
  <si>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</si>
  <si>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</si>
  <si>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</si>
  <si>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</si>
  <si>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</si>
  <si>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</si>
  <si>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</si>
  <si>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</si>
  <si>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</si>
  <si>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</si>
  <si>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</si>
  <si>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</si>
  <si>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</si>
  <si>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</si>
  <si>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</si>
  <si>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</si>
  <si>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</si>
  <si>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</si>
  <si>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</si>
  <si>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</si>
  <si>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</si>
  <si>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</si>
  <si>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</si>
  <si>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</si>
  <si>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</si>
  <si>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</si>
  <si>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</si>
  <si>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</si>
  <si>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</si>
  <si>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</si>
  <si>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</si>
  <si>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</si>
  <si>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</si>
  <si>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</si>
  <si>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</si>
  <si>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</si>
  <si>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</si>
  <si>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</si>
  <si>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</si>
  <si>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</si>
  <si>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</si>
  <si>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</si>
  <si>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</si>
  <si>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</si>
  <si>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</si>
  <si>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</si>
  <si>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</si>
  <si>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</si>
  <si>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</si>
  <si>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</si>
  <si>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</si>
  <si>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</si>
  <si>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</si>
  <si>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</si>
  <si>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</si>
  <si>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</si>
  <si>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</si>
  <si>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</si>
  <si>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</si>
  <si>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</si>
  <si>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</si>
  <si>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</si>
  <si>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</si>
  <si>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</si>
  <si>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</si>
  <si>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</si>
  <si>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</si>
  <si>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</si>
  <si>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</si>
  <si>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</si>
  <si>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</si>
  <si>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</si>
  <si>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</si>
  <si>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</si>
  <si>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</si>
  <si>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</si>
  <si>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</si>
  <si>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</si>
  <si>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</si>
  <si>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</si>
  <si>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</si>
  <si>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</si>
  <si>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</si>
  <si>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</si>
  <si>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</si>
  <si>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</si>
  <si>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</si>
  <si>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</si>
  <si>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</si>
  <si>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</si>
  <si>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</si>
  <si>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</si>
  <si>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</si>
  <si>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</si>
  <si>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</si>
  <si>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</si>
  <si>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</si>
  <si>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</si>
  <si>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</si>
  <si>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</si>
  <si>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</si>
  <si>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</si>
  <si>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</si>
  <si>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</si>
  <si>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</si>
  <si>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</si>
  <si>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</si>
  <si>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</si>
  <si>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</si>
  <si>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</si>
  <si>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</si>
  <si>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</si>
  <si>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</si>
  <si>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</si>
  <si>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</si>
  <si>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</si>
  <si>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</si>
  <si>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</si>
  <si>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</si>
  <si>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</si>
  <si>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</si>
  <si>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</si>
  <si>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</si>
  <si>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</si>
  <si>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</si>
  <si>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</si>
  <si>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</si>
  <si>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</si>
  <si>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</si>
  <si>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</si>
  <si>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</si>
  <si>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</si>
  <si>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</si>
  <si>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</si>
  <si>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</si>
  <si>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</si>
  <si>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</si>
  <si>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</si>
  <si>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</si>
  <si>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</si>
  <si>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</si>
  <si>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</si>
  <si>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</si>
  <si>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</si>
  <si>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</si>
  <si>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</si>
  <si>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</si>
  <si>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</si>
  <si>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</si>
  <si>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</si>
  <si>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</si>
  <si>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</si>
  <si>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</si>
  <si>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</si>
  <si>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</si>
  <si>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</si>
  <si>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</si>
  <si>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</si>
  <si>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</si>
  <si>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</si>
  <si>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</si>
  <si>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</si>
  <si>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</si>
  <si>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</si>
  <si>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</si>
  <si>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</si>
  <si>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</si>
  <si>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</si>
  <si>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</si>
  <si>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</si>
  <si>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</si>
  <si>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</si>
  <si>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</si>
  <si>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</si>
  <si>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</si>
  <si>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</si>
  <si>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</si>
  <si>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</si>
  <si>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</si>
  <si>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</si>
  <si>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</si>
  <si>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</si>
  <si>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</si>
  <si>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</si>
  <si>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</si>
  <si>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</si>
  <si>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</si>
  <si>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</si>
  <si>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</si>
  <si>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</si>
  <si>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</si>
  <si>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</si>
  <si>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</si>
  <si>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</si>
  <si>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</si>
  <si>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</si>
  <si>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</si>
  <si>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</si>
  <si>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</si>
  <si>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</si>
  <si>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</si>
  <si>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</si>
  <si>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</si>
  <si>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</si>
  <si>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</si>
  <si>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</si>
  <si>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</si>
  <si>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</si>
  <si>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</si>
  <si>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</si>
  <si>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</si>
  <si>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</si>
  <si>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</si>
  <si>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</si>
  <si>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</si>
  <si>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</si>
  <si>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</si>
  <si>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</si>
  <si>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</si>
  <si>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</si>
  <si>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</si>
  <si>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</si>
  <si>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</si>
  <si>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</si>
  <si>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</si>
  <si>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</si>
  <si>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</si>
  <si>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</si>
  <si>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</si>
  <si>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</si>
  <si>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</si>
  <si>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</si>
  <si>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</si>
  <si>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</si>
  <si>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</si>
  <si>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</si>
  <si>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</si>
  <si>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</si>
  <si>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</si>
  <si>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</si>
  <si>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</si>
  <si>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</si>
  <si>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</si>
  <si>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</si>
  <si>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</si>
  <si>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</si>
  <si>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</si>
  <si>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</si>
  <si>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</si>
  <si>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</si>
  <si>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</si>
  <si>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</si>
  <si>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</si>
  <si>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</si>
  <si>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</si>
  <si>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</si>
  <si>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</si>
  <si>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</si>
  <si>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</si>
  <si>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</si>
  <si>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</si>
  <si>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</si>
  <si>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</si>
  <si>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</si>
  <si>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</si>
  <si>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</si>
  <si>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</si>
  <si>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</si>
  <si>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</si>
  <si>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</si>
  <si>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</si>
  <si>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</si>
  <si>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</si>
  <si>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</si>
  <si>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</si>
  <si>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</si>
  <si>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</si>
  <si>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</si>
  <si>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</si>
  <si>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</si>
  <si>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</si>
  <si>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</si>
  <si>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</si>
  <si>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</si>
  <si>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</si>
  <si>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</si>
  <si>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</si>
  <si>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</si>
  <si>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</si>
  <si>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</si>
  <si>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</si>
  <si>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</si>
  <si>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</si>
  <si>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</si>
  <si>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</si>
  <si>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</si>
  <si>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</si>
  <si>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</si>
  <si>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</si>
  <si>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</si>
  <si>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</si>
  <si>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</si>
  <si>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</si>
  <si>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</si>
  <si>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</si>
  <si>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</si>
  <si>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</si>
  <si>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</si>
  <si>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</si>
  <si>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</si>
  <si>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</si>
  <si>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</si>
  <si>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</si>
  <si>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</si>
  <si>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</si>
  <si>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</si>
  <si>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</si>
  <si>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</si>
  <si>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</si>
  <si>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</si>
  <si>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</si>
  <si>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</si>
  <si>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</si>
  <si>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</si>
  <si>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</si>
  <si>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</si>
  <si>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</si>
  <si>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</si>
  <si>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</si>
  <si>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</si>
  <si>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</si>
  <si>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</si>
  <si>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</si>
  <si>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</si>
  <si>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</si>
  <si>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</si>
  <si>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</si>
  <si>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</si>
  <si>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</si>
  <si>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</si>
  <si>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</si>
  <si>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</si>
  <si>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</si>
  <si>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</si>
  <si>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</si>
  <si>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</si>
  <si>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</si>
  <si>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</si>
  <si>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</si>
  <si>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</si>
  <si>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</si>
  <si>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</si>
  <si>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</si>
  <si>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</si>
  <si>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</si>
  <si>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</si>
  <si>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</si>
  <si>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</si>
  <si>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</si>
  <si>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</si>
  <si>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</si>
  <si>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</si>
  <si>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</si>
  <si>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</si>
  <si>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</si>
  <si>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</si>
  <si>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</si>
  <si>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</si>
  <si>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</si>
  <si>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</si>
  <si>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</si>
  <si>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</si>
  <si>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</si>
  <si>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</si>
  <si>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</si>
  <si>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</si>
  <si>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</si>
  <si>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</si>
  <si>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</si>
  <si>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</si>
  <si>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</si>
  <si>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</si>
  <si>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</si>
  <si>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</si>
  <si>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</si>
  <si>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</si>
  <si>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</si>
  <si>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</si>
  <si>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</si>
  <si>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</si>
  <si>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</si>
  <si>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</si>
  <si>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</si>
  <si>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</si>
  <si>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</si>
  <si>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</si>
  <si>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</si>
  <si>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</si>
  <si>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</si>
  <si>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</si>
  <si>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</si>
  <si>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</si>
  <si>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</si>
  <si>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</si>
  <si>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</si>
  <si>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</si>
  <si>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</si>
  <si>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</si>
  <si>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</si>
  <si>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</si>
  <si>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</si>
  <si>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</si>
  <si>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</si>
  <si>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</si>
  <si>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</si>
  <si>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</si>
  <si>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</si>
  <si>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</si>
  <si>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</si>
  <si>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</si>
  <si>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</si>
  <si>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</si>
  <si>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</si>
  <si>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</si>
  <si>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</si>
  <si>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</si>
  <si>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</si>
  <si>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</si>
  <si>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</si>
  <si>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</si>
  <si>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</si>
  <si>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</si>
  <si>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</si>
  <si>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</si>
  <si>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</si>
  <si>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</si>
  <si>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</si>
  <si>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</si>
  <si>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</si>
  <si>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</si>
  <si>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</si>
  <si>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</si>
  <si>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</si>
  <si>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</si>
  <si>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</si>
  <si>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</si>
  <si>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</si>
  <si>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</si>
  <si>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</si>
  <si>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</si>
  <si>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</si>
  <si>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</si>
  <si>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</si>
  <si>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</si>
  <si>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</si>
  <si>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</si>
  <si>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</si>
  <si>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</si>
  <si>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</si>
  <si>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</si>
  <si>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</si>
  <si>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</si>
  <si>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</si>
  <si>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</si>
  <si>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</si>
  <si>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</si>
  <si>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</si>
  <si>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</si>
  <si>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</si>
  <si>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</si>
  <si>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</si>
  <si>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</si>
  <si>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</si>
  <si>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</si>
  <si>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</si>
  <si>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</si>
  <si>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</si>
  <si>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</si>
  <si>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</si>
  <si>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</si>
  <si>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</si>
  <si>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</si>
  <si>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</si>
  <si>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</si>
  <si>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</si>
  <si>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</si>
  <si>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</si>
  <si>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</si>
  <si>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</si>
  <si>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</si>
  <si>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</si>
  <si>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</si>
  <si>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</si>
  <si>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</si>
  <si>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</si>
  <si>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</si>
  <si>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</si>
  <si>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</si>
  <si>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</si>
  <si>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</si>
  <si>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</si>
  <si>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</si>
  <si>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</si>
  <si>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</si>
  <si>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</si>
  <si>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</si>
  <si>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</si>
  <si>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</si>
  <si>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</si>
  <si>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</si>
  <si>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</si>
  <si>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</si>
  <si>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</si>
  <si>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</si>
  <si>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</si>
  <si>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</si>
  <si>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</si>
  <si>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</si>
  <si>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</si>
  <si>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</si>
  <si>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</si>
  <si>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</si>
  <si>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</si>
  <si>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</si>
  <si>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</si>
  <si>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</si>
  <si>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</si>
  <si>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</si>
  <si>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</si>
  <si>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</si>
  <si>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</si>
  <si>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</si>
  <si>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</si>
  <si>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</si>
  <si>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</si>
  <si>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</si>
  <si>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</si>
  <si>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</si>
  <si>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</si>
  <si>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</si>
  <si>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</si>
  <si>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</si>
  <si>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</si>
  <si>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</si>
  <si>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</si>
  <si>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</si>
  <si>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</si>
  <si>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</si>
  <si>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</si>
  <si>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</si>
  <si>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</si>
  <si>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</si>
  <si>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</si>
  <si>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</si>
  <si>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</si>
  <si>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</si>
  <si>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</si>
  <si>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</si>
  <si>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</si>
  <si>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</si>
  <si>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</si>
  <si>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</si>
  <si>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</si>
  <si>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</si>
  <si>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</si>
  <si>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</si>
  <si>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</si>
  <si>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</si>
  <si>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</si>
  <si>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</si>
  <si>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</si>
  <si>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</si>
  <si>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</si>
  <si>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</si>
  <si>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</si>
  <si>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</si>
  <si>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</si>
  <si>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</si>
  <si>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</si>
  <si>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</si>
  <si>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</si>
  <si>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</si>
  <si>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</si>
  <si>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</si>
  <si>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</si>
  <si>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</si>
  <si>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</si>
  <si>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</si>
  <si>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</si>
  <si>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</si>
  <si>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</si>
  <si>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</si>
  <si>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</si>
  <si>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</si>
  <si>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</si>
  <si>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</si>
  <si>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</si>
  <si>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</si>
  <si>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</si>
  <si>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</si>
  <si>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</si>
  <si>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</si>
  <si>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</si>
  <si>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</si>
  <si>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</si>
  <si>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</si>
  <si>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</si>
  <si>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</si>
  <si>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</si>
  <si>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</si>
  <si>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</si>
  <si>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</si>
  <si>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</si>
  <si>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</si>
  <si>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</si>
  <si>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</si>
  <si>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</si>
  <si>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</si>
  <si>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</si>
  <si>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</si>
  <si>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</si>
  <si>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</si>
  <si>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</si>
  <si>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</si>
  <si>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</si>
  <si>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</si>
  <si>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</si>
  <si>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</si>
  <si>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</si>
  <si>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</si>
  <si>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</si>
  <si>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</si>
  <si>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</si>
  <si>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</si>
  <si>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</si>
  <si>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</si>
  <si>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</si>
  <si>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</si>
  <si>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</si>
  <si>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</si>
  <si>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</si>
  <si>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</si>
  <si>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</si>
  <si>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</si>
  <si>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</si>
  <si>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</si>
  <si>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</si>
  <si>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</si>
  <si>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</si>
  <si>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</si>
  <si>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</si>
  <si>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</si>
  <si>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</si>
  <si>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</si>
  <si>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</si>
  <si>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</si>
  <si>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</si>
  <si>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</si>
  <si>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</si>
  <si>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</si>
  <si>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</si>
  <si>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</si>
  <si>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</si>
  <si>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</si>
  <si>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</si>
  <si>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</si>
  <si>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</si>
  <si>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</si>
  <si>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</si>
  <si>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</si>
  <si>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</si>
  <si>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</si>
  <si>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</si>
  <si>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</si>
  <si>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</si>
  <si>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</si>
  <si>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</si>
  <si>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</si>
  <si>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</si>
  <si>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</si>
  <si>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</si>
  <si>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</si>
  <si>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</si>
  <si>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</si>
  <si>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</si>
  <si>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</si>
  <si>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</si>
  <si>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</si>
  <si>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</si>
  <si>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</si>
  <si>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</si>
  <si>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</si>
  <si>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</si>
  <si>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</si>
  <si>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</si>
  <si>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</si>
  <si>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</si>
  <si>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</si>
  <si>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</si>
  <si>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</si>
  <si>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</si>
  <si>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</si>
  <si>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</si>
  <si>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</si>
  <si>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</si>
  <si>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</si>
  <si>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</si>
  <si>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</si>
  <si>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</si>
  <si>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</si>
  <si>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</si>
  <si>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</si>
  <si>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</si>
  <si>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</si>
  <si>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</si>
  <si>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</si>
  <si>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</si>
  <si>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</si>
  <si>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</si>
  <si>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</si>
  <si>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</si>
  <si>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</si>
  <si>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</si>
  <si>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</si>
  <si>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</si>
  <si>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</si>
  <si>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</si>
  <si>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</si>
  <si>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</si>
  <si>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</si>
  <si>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</si>
  <si>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</si>
  <si>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</si>
  <si>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</si>
  <si>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</si>
  <si>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</si>
  <si>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</si>
  <si>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</si>
  <si>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</si>
  <si>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</si>
  <si>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</si>
  <si>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</si>
  <si>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</si>
  <si>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</si>
  <si>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</si>
  <si>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</si>
  <si>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</si>
  <si>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</si>
  <si>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</si>
  <si>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</si>
  <si>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</si>
  <si>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</si>
  <si>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</si>
  <si>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</si>
  <si>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</si>
  <si>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</si>
  <si>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</si>
  <si>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</si>
  <si>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</si>
  <si>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</si>
  <si>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</si>
  <si>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</si>
  <si>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</si>
  <si>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</si>
  <si>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</si>
  <si>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</si>
  <si>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</si>
  <si>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</si>
  <si>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</si>
  <si>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</si>
  <si>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</si>
  <si>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</si>
  <si>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</si>
  <si>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</si>
  <si>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</si>
  <si>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</si>
  <si>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</si>
  <si>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</si>
  <si>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</si>
  <si>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</si>
  <si>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</si>
  <si>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</si>
  <si>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</si>
  <si>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</si>
  <si>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</si>
  <si>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</si>
  <si>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</si>
  <si>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</si>
  <si>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</si>
  <si>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</si>
  <si>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</si>
  <si>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</si>
  <si>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</si>
  <si>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</si>
  <si>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</si>
  <si>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</si>
  <si>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</si>
  <si>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</si>
  <si>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</si>
  <si>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</si>
  <si>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</si>
  <si>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</si>
  <si>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</si>
  <si>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</si>
  <si>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</si>
  <si>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</si>
  <si>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</si>
  <si>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</si>
  <si>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</si>
  <si>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</si>
  <si>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</si>
  <si>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</si>
  <si>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</si>
  <si>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</si>
  <si>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</si>
  <si>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</si>
  <si>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</si>
  <si>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</si>
  <si>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</si>
  <si>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</si>
  <si>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</si>
  <si>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</si>
  <si>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</si>
  <si>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</si>
  <si>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</si>
  <si>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</si>
  <si>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</si>
  <si>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</si>
  <si>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</si>
  <si>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</si>
  <si>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</si>
  <si>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</si>
  <si>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</si>
  <si>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</si>
  <si>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</si>
  <si>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</si>
  <si>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</si>
  <si>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</si>
  <si>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</si>
  <si>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</si>
  <si>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</si>
  <si>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</si>
  <si>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</si>
  <si>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</si>
  <si>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</si>
  <si>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</si>
  <si>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</si>
  <si>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</si>
  <si>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</si>
  <si>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</si>
  <si>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</si>
  <si>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</si>
  <si>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</si>
  <si>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</si>
  <si>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</si>
  <si>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</si>
  <si>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</si>
  <si>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</si>
  <si>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</si>
  <si>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</si>
  <si>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</si>
  <si>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</si>
  <si>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</si>
  <si>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</si>
  <si>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</si>
  <si>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</si>
  <si>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</si>
  <si>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</si>
  <si>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</si>
  <si>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</si>
  <si>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</si>
  <si>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</si>
  <si>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</si>
  <si>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</si>
  <si>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</si>
  <si>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</si>
  <si>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</si>
  <si>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</si>
  <si>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</si>
  <si>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</si>
  <si>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</si>
  <si>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</si>
  <si>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</si>
  <si>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</si>
  <si>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</si>
  <si>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</si>
  <si>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</si>
  <si>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</si>
  <si>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</si>
  <si>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</si>
  <si>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</si>
  <si>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</si>
  <si>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</si>
  <si>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</si>
  <si>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</si>
  <si>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</si>
  <si>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</si>
  <si>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</si>
  <si>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</si>
  <si>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</si>
  <si>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</si>
  <si>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</si>
  <si>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</si>
  <si>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</si>
  <si>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</si>
  <si>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</si>
  <si>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</si>
  <si>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</si>
  <si>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</si>
  <si>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</si>
  <si>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</si>
  <si>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</si>
  <si>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</si>
  <si>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</si>
  <si>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</si>
  <si>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</si>
  <si>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</si>
  <si>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</si>
  <si>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</si>
  <si>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</si>
  <si>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</si>
  <si>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</si>
  <si>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</si>
  <si>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</si>
  <si>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</si>
  <si>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</si>
  <si>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</si>
  <si>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</si>
  <si>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</si>
  <si>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</si>
  <si>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</si>
  <si>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</si>
  <si>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</si>
  <si>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</si>
  <si>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</si>
  <si>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</si>
  <si>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</si>
  <si>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</si>
  <si>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</si>
  <si>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</si>
  <si>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</si>
  <si>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</si>
  <si>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</si>
  <si>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</si>
  <si>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</si>
  <si>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</si>
  <si>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</si>
  <si>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</si>
  <si>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</si>
  <si>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</si>
  <si>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</si>
  <si>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</si>
  <si>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</si>
  <si>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</si>
  <si>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</si>
  <si>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</si>
  <si>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</si>
  <si>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</si>
  <si>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</si>
  <si>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</si>
  <si>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</si>
  <si>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</si>
  <si>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</si>
  <si>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</si>
  <si>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</si>
  <si>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</si>
  <si>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</si>
  <si>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</si>
  <si>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</si>
  <si>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</si>
  <si>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</si>
  <si>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</si>
  <si>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</si>
  <si>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</si>
  <si>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</si>
  <si>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</si>
  <si>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</si>
  <si>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</si>
  <si>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</si>
  <si>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</si>
  <si>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</si>
  <si>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</si>
  <si>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</si>
  <si>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</si>
  <si>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</si>
  <si>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</si>
  <si>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</si>
  <si>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</si>
  <si>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</si>
  <si>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</si>
  <si>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</si>
  <si>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</si>
  <si>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</si>
  <si>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</si>
  <si>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</si>
  <si>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</si>
  <si>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</si>
  <si>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</si>
  <si>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</si>
  <si>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</si>
  <si>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</si>
  <si>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</si>
  <si>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</si>
  <si>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</si>
  <si>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</si>
  <si>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</si>
  <si>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</si>
  <si>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</si>
  <si>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</si>
  <si>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</si>
  <si>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</si>
  <si>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</si>
  <si>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</si>
  <si>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</si>
  <si>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</si>
  <si>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</si>
  <si>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</si>
  <si>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</si>
  <si>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</si>
  <si>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</si>
  <si>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</si>
  <si>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</si>
  <si>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</si>
  <si>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</si>
  <si>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</si>
  <si>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</si>
  <si>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</si>
  <si>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</si>
  <si>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</si>
  <si>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</si>
  <si>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</si>
  <si>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</si>
  <si>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</si>
  <si>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</si>
  <si>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</si>
  <si>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</si>
  <si>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</si>
  <si>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</si>
  <si>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</si>
  <si>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</si>
  <si>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</si>
  <si>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</si>
  <si>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</si>
  <si>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</si>
  <si>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</si>
  <si>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</si>
  <si>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</si>
  <si>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</si>
  <si>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</si>
  <si>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</si>
  <si>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</si>
  <si>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</si>
  <si>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</si>
  <si>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</si>
  <si>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</si>
  <si>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</si>
  <si>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</si>
  <si>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</si>
  <si>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</si>
  <si>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</si>
  <si>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</si>
  <si>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</si>
  <si>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</si>
  <si>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</si>
  <si>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</si>
  <si>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</si>
  <si>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</si>
  <si>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</si>
  <si>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</si>
  <si>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</si>
  <si>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</si>
  <si>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</si>
  <si>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</si>
  <si>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</si>
  <si>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</si>
  <si>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</si>
  <si>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</si>
  <si>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</si>
  <si>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</si>
  <si>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</si>
  <si>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</si>
  <si>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</si>
  <si>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</si>
  <si>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</si>
  <si>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</si>
  <si>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</si>
  <si>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</si>
  <si>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</si>
  <si>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</si>
  <si>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</si>
  <si>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</si>
  <si>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</si>
  <si>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</si>
  <si>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</si>
  <si>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</si>
  <si>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</si>
  <si>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</si>
  <si>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</si>
  <si>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</si>
  <si>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</si>
  <si>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</si>
  <si>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</si>
  <si>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</si>
  <si>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</si>
  <si>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</si>
  <si>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</si>
  <si>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</si>
  <si>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</si>
  <si>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</si>
  <si>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</si>
  <si>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</si>
  <si>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</si>
  <si>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</si>
  <si>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</si>
  <si>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</si>
  <si>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</si>
  <si>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</si>
  <si>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</si>
  <si>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</si>
  <si>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</si>
  <si>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</si>
  <si>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</si>
  <si>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</si>
  <si>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</si>
  <si>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</si>
  <si>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</si>
  <si>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</si>
  <si>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</si>
  <si>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</si>
  <si>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</si>
  <si>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</si>
  <si>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</si>
  <si>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</si>
  <si>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</si>
  <si>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</si>
  <si>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</si>
  <si>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</si>
  <si>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</si>
  <si>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</si>
  <si>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</si>
  <si>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</si>
  <si>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</si>
  <si>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</si>
  <si>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</si>
  <si>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</si>
  <si>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</si>
  <si>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</si>
  <si>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</si>
  <si>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</si>
  <si>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</si>
  <si>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</si>
  <si>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</si>
  <si>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</si>
  <si>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</si>
  <si>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</si>
  <si>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</si>
  <si>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</si>
  <si>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</si>
  <si>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</si>
  <si>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</si>
  <si>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</si>
  <si>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</si>
  <si>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</si>
  <si>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</si>
  <si>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</si>
  <si>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</si>
  <si>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</si>
  <si>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</si>
  <si>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</si>
  <si>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</si>
  <si>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</si>
  <si>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</si>
  <si>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</si>
  <si>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</si>
  <si>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</si>
  <si>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</si>
  <si>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</si>
  <si>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</si>
  <si>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</si>
  <si>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</si>
  <si>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</si>
  <si>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</si>
  <si>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</si>
  <si>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</si>
  <si>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</si>
  <si>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</si>
  <si>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</si>
  <si>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</si>
  <si>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</si>
  <si>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</si>
  <si>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</si>
  <si>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</si>
  <si>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</si>
  <si>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</si>
  <si>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</si>
  <si>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</si>
  <si>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</si>
  <si>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</si>
  <si>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</si>
  <si>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</si>
  <si>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</si>
  <si>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</si>
  <si>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</si>
  <si>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</si>
  <si>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</si>
  <si>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</si>
  <si>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</si>
  <si>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</si>
  <si>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</si>
  <si>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</si>
  <si>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</si>
  <si>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</si>
  <si>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</si>
  <si>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</si>
  <si>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</si>
  <si>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</si>
  <si>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</si>
  <si>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</si>
  <si>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</si>
  <si>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</si>
  <si>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</si>
  <si>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</si>
  <si>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</si>
  <si>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</si>
  <si>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</si>
  <si>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</si>
  <si>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</si>
  <si>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</si>
  <si>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</si>
  <si>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</si>
  <si>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</si>
  <si>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</si>
  <si>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</si>
  <si>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</si>
  <si>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</si>
  <si>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</si>
  <si>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</si>
  <si>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</si>
  <si>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</si>
  <si>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</si>
  <si>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</si>
  <si>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</si>
  <si>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</si>
  <si>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</si>
  <si>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</si>
  <si>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</si>
  <si>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</si>
  <si>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</si>
  <si>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</si>
  <si>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</si>
  <si>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</si>
  <si>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</si>
  <si>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</si>
  <si>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</si>
  <si>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</si>
  <si>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</si>
  <si>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</si>
  <si>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</si>
  <si>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</si>
  <si>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</si>
  <si>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</si>
  <si>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</si>
  <si>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</si>
  <si>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</si>
  <si>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</si>
  <si>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</si>
  <si>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</si>
  <si>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</si>
  <si>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</si>
  <si>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</si>
  <si>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</si>
  <si>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</si>
  <si>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</si>
  <si>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</si>
  <si>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</si>
  <si>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</si>
  <si>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</si>
  <si>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</si>
  <si>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</si>
  <si>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</si>
  <si>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</si>
  <si>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</si>
  <si>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</si>
  <si>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</si>
  <si>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</si>
  <si>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</si>
  <si>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</si>
  <si>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</si>
  <si>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</si>
  <si>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</si>
  <si>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</si>
  <si>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</si>
  <si>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</si>
  <si>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</si>
  <si>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</si>
  <si>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</si>
  <si>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</si>
  <si>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</si>
  <si>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</si>
  <si>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</si>
  <si>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</si>
  <si>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</si>
  <si>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</si>
  <si>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</si>
  <si>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</si>
  <si>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</si>
  <si>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</si>
  <si>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</si>
  <si>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</si>
  <si>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</si>
  <si>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</si>
  <si>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</si>
  <si>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</si>
  <si>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</si>
  <si>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</si>
  <si>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</si>
  <si>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</si>
  <si>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</si>
  <si>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</si>
  <si>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</si>
  <si>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</si>
  <si>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</si>
  <si>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</si>
  <si>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</si>
  <si>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</si>
  <si>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</si>
  <si>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</si>
  <si>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</si>
  <si>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</si>
  <si>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</si>
  <si>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</si>
  <si>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</si>
  <si>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</si>
  <si>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</si>
  <si>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</si>
  <si>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</si>
  <si>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</si>
  <si>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</si>
  <si>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</si>
  <si>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</si>
  <si>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</si>
  <si>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</si>
  <si>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</si>
  <si>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</si>
  <si>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</si>
  <si>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</si>
  <si>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</si>
  <si>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</si>
  <si>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</si>
  <si>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</si>
  <si>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</si>
  <si>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</si>
  <si>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</si>
  <si>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</si>
  <si>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</si>
  <si>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</si>
  <si>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</si>
  <si>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</si>
  <si>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</si>
  <si>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</si>
  <si>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</si>
  <si>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</si>
  <si>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</si>
  <si>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</si>
  <si>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</si>
  <si>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</si>
  <si>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</si>
  <si>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</si>
  <si>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</si>
  <si>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</si>
  <si>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</si>
  <si>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</si>
  <si>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</si>
  <si>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</si>
  <si>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</si>
  <si>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</si>
  <si>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</si>
  <si>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</si>
  <si>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</si>
  <si>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</si>
  <si>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</si>
  <si>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</si>
  <si>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</si>
  <si>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</si>
  <si>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</si>
  <si>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</si>
  <si>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</si>
  <si>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</si>
  <si>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</si>
  <si>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</si>
  <si>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</si>
  <si>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</si>
  <si>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</si>
  <si>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</si>
  <si>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</si>
  <si>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</si>
  <si>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</si>
  <si>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</si>
  <si>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</si>
  <si>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</si>
  <si>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</si>
  <si>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</si>
  <si>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</si>
  <si>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</si>
  <si>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</si>
  <si>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</si>
  <si>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</si>
  <si>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</si>
  <si>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</si>
  <si>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</si>
  <si>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</si>
  <si>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</si>
  <si>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</si>
  <si>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</si>
  <si>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</si>
  <si>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</si>
  <si>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</si>
  <si>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</si>
  <si>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</si>
  <si>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</si>
  <si>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</si>
  <si>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</si>
  <si>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</si>
  <si>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</si>
  <si>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</si>
  <si>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</si>
  <si>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</si>
  <si>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</si>
  <si>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</si>
  <si>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</si>
  <si>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</si>
  <si>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</si>
  <si>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</si>
  <si>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</si>
  <si>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</si>
  <si>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</si>
  <si>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</si>
  <si>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</si>
  <si>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</si>
  <si>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</si>
  <si>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</si>
  <si>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</si>
  <si>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</si>
  <si>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</si>
  <si>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</si>
  <si>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</si>
  <si>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</si>
  <si>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</si>
  <si>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</si>
  <si>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</si>
  <si>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</si>
  <si>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</si>
  <si>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</si>
  <si>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</si>
  <si>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</si>
  <si>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</si>
  <si>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</si>
  <si>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</si>
  <si>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</si>
  <si>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</si>
  <si>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</si>
  <si>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</si>
  <si>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</si>
  <si>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</si>
  <si>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</si>
  <si>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</si>
  <si>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</si>
  <si>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</si>
  <si>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</si>
  <si>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</si>
  <si>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</si>
  <si>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</si>
  <si>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</si>
  <si>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</si>
  <si>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</si>
  <si>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</si>
  <si>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</si>
  <si>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</si>
  <si>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</si>
  <si>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</si>
  <si>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</si>
  <si>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</si>
  <si>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</si>
  <si>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</si>
  <si>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</si>
  <si>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</si>
  <si>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</si>
  <si>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</si>
  <si>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</si>
  <si>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</si>
  <si>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</si>
  <si>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</si>
  <si>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</si>
  <si>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</si>
  <si>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</si>
  <si>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</si>
  <si>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</si>
  <si>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</si>
  <si>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</si>
  <si>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</si>
  <si>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</si>
  <si>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</si>
  <si>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</si>
  <si>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</si>
  <si>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</si>
  <si>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</si>
  <si>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</si>
  <si>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</si>
  <si>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</si>
  <si>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</si>
  <si>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</si>
  <si>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</si>
  <si>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</si>
  <si>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</si>
  <si>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</si>
  <si>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</si>
  <si>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</si>
  <si>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</si>
  <si>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</si>
  <si>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</si>
  <si>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</si>
  <si>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</si>
  <si>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</si>
  <si>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</si>
  <si>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</si>
  <si>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</si>
  <si>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</si>
  <si>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</si>
  <si>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</si>
  <si>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</si>
  <si>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</si>
  <si>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</si>
  <si>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</si>
  <si>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</si>
  <si>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</si>
  <si>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</si>
  <si>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</si>
  <si>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</si>
  <si>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</si>
  <si>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</si>
  <si>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</si>
  <si>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</si>
  <si>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</si>
  <si>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</si>
  <si>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</si>
  <si>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</si>
  <si>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</si>
  <si>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</si>
  <si>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</si>
  <si>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</si>
  <si>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</si>
  <si>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</si>
  <si>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</si>
  <si>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</si>
  <si>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</si>
  <si>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</si>
  <si>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</si>
  <si>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</si>
  <si>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</si>
  <si>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</si>
  <si>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</si>
  <si>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</si>
  <si>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</si>
  <si>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</si>
  <si>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</si>
  <si>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</si>
  <si>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</si>
  <si>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</si>
  <si>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</si>
  <si>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</si>
  <si>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</si>
  <si>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</si>
  <si>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</si>
  <si>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</si>
  <si>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</si>
  <si>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</si>
  <si>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</si>
  <si>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</si>
  <si>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</si>
  <si>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</si>
  <si>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</si>
  <si>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</si>
  <si>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</si>
  <si>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</si>
  <si>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</si>
  <si>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</si>
  <si>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</si>
  <si>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</si>
  <si>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</si>
  <si>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</si>
  <si>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</si>
  <si>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</si>
  <si>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</si>
  <si>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</si>
  <si>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</si>
  <si>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</si>
  <si>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</si>
  <si>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</si>
  <si>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</si>
  <si>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</si>
  <si>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</si>
  <si>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</si>
  <si>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</si>
  <si>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</si>
  <si>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</si>
  <si>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</si>
  <si>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</si>
  <si>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</si>
  <si>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</si>
  <si>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</si>
  <si>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</si>
  <si>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</si>
  <si>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</si>
  <si>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</si>
  <si>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</si>
  <si>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</si>
  <si>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</si>
  <si>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</si>
  <si>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</si>
  <si>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</si>
  <si>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</si>
  <si>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</si>
  <si>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</si>
  <si>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</si>
  <si>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</si>
  <si>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</si>
  <si>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</si>
  <si>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</si>
  <si>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</si>
  <si>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</si>
  <si>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</si>
  <si>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</si>
  <si>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</si>
  <si>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</si>
  <si>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</si>
  <si>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</si>
  <si>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</si>
  <si>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</si>
  <si>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</si>
  <si>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</si>
  <si>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</si>
  <si>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</si>
  <si>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</si>
  <si>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</si>
  <si>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</si>
  <si>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</si>
  <si>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</si>
  <si>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</si>
  <si>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</si>
  <si>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</si>
  <si>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</si>
  <si>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</si>
  <si>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</si>
  <si>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</si>
  <si>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</si>
  <si>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</si>
  <si>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</si>
  <si>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</si>
  <si>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</si>
  <si>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</si>
  <si>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</si>
  <si>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</si>
  <si>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</si>
  <si>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</si>
  <si>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</si>
  <si>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</si>
  <si>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</si>
  <si>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</si>
  <si>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</si>
  <si>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</si>
  <si>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</si>
  <si>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</si>
  <si>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</si>
  <si>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</si>
  <si>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</si>
  <si>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</si>
  <si>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</si>
  <si>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</si>
  <si>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</si>
  <si>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</si>
  <si>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</si>
  <si>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</si>
  <si>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</si>
  <si>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</si>
  <si>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</si>
  <si>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</si>
  <si>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</si>
  <si>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</si>
  <si>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</si>
  <si>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</si>
  <si>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</si>
  <si>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</si>
  <si>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</si>
  <si>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</si>
  <si>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</si>
  <si>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</si>
  <si>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</si>
  <si>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</si>
  <si>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</si>
  <si>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</si>
  <si>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</si>
  <si>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</si>
  <si>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</si>
  <si>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</si>
  <si>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</si>
  <si>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</si>
  <si>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</si>
  <si>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</si>
  <si>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</si>
  <si>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</si>
  <si>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</si>
  <si>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</si>
  <si>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</si>
  <si>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</si>
  <si>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</si>
  <si>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</si>
  <si>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</si>
  <si>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</si>
  <si>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</si>
  <si>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</si>
  <si>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</si>
  <si>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</si>
  <si>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</si>
  <si>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</si>
  <si>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</si>
  <si>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</si>
  <si>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</si>
  <si>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</si>
  <si>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</si>
  <si>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</si>
  <si>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</si>
  <si>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</si>
  <si>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</si>
  <si>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</si>
  <si>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</si>
  <si>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</si>
  <si>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</si>
  <si>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</si>
  <si>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</si>
  <si>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</si>
  <si>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</si>
  <si>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</si>
  <si>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</si>
  <si>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</si>
  <si>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</si>
  <si>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</si>
  <si>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</si>
  <si>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</si>
  <si>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</si>
  <si>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</si>
  <si>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</si>
  <si>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</si>
  <si>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</si>
  <si>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</si>
  <si>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</si>
  <si>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</si>
  <si>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</si>
  <si>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</si>
  <si>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</si>
  <si>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</si>
  <si>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</si>
  <si>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</si>
  <si>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</si>
  <si>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</si>
  <si>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</si>
  <si>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</si>
  <si>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</si>
  <si>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</si>
  <si>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</si>
  <si>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</si>
  <si>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</si>
  <si>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</si>
  <si>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</si>
  <si>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</si>
  <si>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</si>
  <si>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</si>
  <si>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</si>
  <si>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</si>
  <si>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</si>
  <si>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</si>
  <si>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</si>
  <si>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</si>
  <si>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</si>
  <si>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</si>
  <si>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</si>
  <si>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</si>
  <si>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</si>
  <si>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</si>
  <si>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</si>
  <si>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</si>
  <si>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</si>
  <si>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</si>
  <si>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</si>
  <si>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</si>
  <si>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</si>
  <si>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</si>
  <si>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</si>
  <si>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</si>
  <si>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</si>
  <si>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</si>
  <si>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</si>
  <si>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</si>
  <si>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</si>
  <si>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</si>
  <si>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</si>
  <si>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</si>
  <si>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</si>
  <si>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</si>
  <si>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</si>
  <si>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</si>
  <si>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</si>
  <si>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</si>
  <si>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</si>
  <si>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</si>
  <si>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</si>
  <si>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</si>
  <si>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</si>
  <si>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</si>
  <si>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</si>
  <si>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</si>
  <si>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</si>
  <si>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</si>
  <si>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</si>
  <si>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</si>
  <si>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</si>
  <si>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</si>
  <si>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</si>
  <si>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</si>
  <si>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</si>
  <si>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</si>
  <si>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</si>
  <si>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</si>
  <si>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</si>
  <si>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</si>
  <si>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</si>
  <si>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</si>
  <si>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</si>
  <si>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</si>
  <si>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</si>
  <si>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</si>
  <si>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</si>
  <si>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</si>
  <si>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</si>
  <si>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</si>
  <si>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</si>
  <si>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</si>
  <si>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</si>
  <si>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</si>
  <si>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</si>
  <si>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</si>
  <si>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</si>
  <si>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</si>
  <si>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</si>
  <si>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</si>
  <si>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</si>
  <si>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</si>
  <si>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</si>
  <si>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</si>
  <si>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</si>
  <si>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</si>
  <si>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</si>
  <si>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</si>
  <si>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</si>
  <si>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</si>
  <si>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</si>
  <si>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</si>
  <si>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</si>
  <si>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</si>
  <si>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</si>
  <si>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</si>
  <si>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</si>
  <si>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</si>
  <si>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</si>
  <si>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</si>
  <si>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</si>
  <si>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</si>
  <si>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</si>
  <si>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</si>
  <si>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</si>
  <si>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</si>
  <si>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</si>
  <si>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</si>
  <si>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</si>
  <si>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</si>
  <si>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</si>
  <si>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</si>
  <si>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</si>
  <si>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</si>
  <si>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</si>
  <si>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</si>
  <si>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</si>
  <si>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</si>
  <si>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</si>
  <si>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</si>
  <si>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</si>
  <si>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</si>
  <si>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</si>
  <si>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</si>
  <si>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</si>
  <si>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</si>
  <si>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</si>
  <si>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</si>
  <si>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</si>
  <si>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</si>
  <si>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</si>
  <si>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</si>
  <si>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</si>
  <si>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</si>
  <si>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</si>
  <si>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</si>
  <si>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</si>
  <si>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</si>
  <si>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</si>
  <si>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</si>
  <si>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</si>
  <si>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</si>
  <si>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</si>
  <si>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</si>
  <si>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</si>
  <si>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</si>
  <si>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</si>
  <si>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</si>
  <si>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</si>
  <si>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</si>
  <si>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</si>
  <si>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</si>
  <si>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</si>
  <si>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</si>
  <si>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</si>
  <si>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</si>
  <si>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</si>
  <si>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</si>
  <si>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</si>
  <si>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</si>
  <si>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</si>
  <si>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</si>
  <si>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</si>
  <si>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</si>
  <si>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</si>
  <si>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</si>
  <si>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</si>
  <si>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</si>
  <si>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</si>
  <si>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</si>
  <si>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</si>
  <si>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</si>
  <si>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</si>
  <si>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</si>
  <si>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</si>
  <si>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</si>
  <si>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</si>
  <si>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</si>
  <si>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</si>
  <si>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</si>
  <si>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</si>
  <si>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</si>
  <si>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</si>
  <si>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</si>
  <si>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</si>
  <si>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</si>
  <si>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</si>
  <si>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</si>
  <si>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</si>
  <si>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</si>
  <si>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</si>
  <si>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</si>
  <si>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</si>
  <si>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</si>
  <si>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</si>
  <si>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</si>
  <si>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</si>
  <si>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</si>
  <si>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</si>
  <si>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</si>
  <si>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</si>
  <si>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</si>
  <si>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</si>
  <si>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</si>
  <si>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</si>
  <si>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</si>
  <si>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</si>
  <si>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</si>
  <si>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</si>
  <si>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</si>
  <si>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</si>
  <si>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</si>
  <si>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</si>
  <si>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</si>
  <si>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</si>
  <si>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</si>
  <si>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</si>
  <si>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</si>
  <si>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</si>
  <si>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</si>
  <si>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</si>
  <si>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</si>
  <si>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</si>
  <si>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</si>
  <si>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</si>
  <si>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</si>
  <si>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</si>
  <si>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</si>
  <si>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</si>
  <si>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</si>
  <si>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</si>
  <si>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</si>
  <si>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</si>
  <si>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</si>
  <si>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</si>
  <si>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</si>
  <si>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</si>
  <si>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</si>
  <si>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</si>
  <si>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</si>
  <si>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</si>
  <si>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</si>
  <si>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</si>
  <si>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</si>
  <si>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</si>
  <si>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</si>
  <si>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</si>
  <si>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</si>
  <si>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</si>
  <si>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</si>
  <si>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</si>
  <si>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</si>
  <si>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</si>
  <si>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</si>
  <si>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</si>
  <si>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</si>
  <si>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</si>
  <si>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</si>
  <si>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</si>
  <si>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</si>
  <si>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</si>
  <si>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</si>
  <si>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</si>
  <si>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</si>
  <si>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</si>
  <si>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</si>
  <si>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</si>
  <si>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</si>
  <si>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</si>
  <si>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</si>
  <si>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</si>
  <si>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</si>
  <si>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</si>
  <si>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</si>
  <si>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</si>
  <si>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</si>
  <si>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</si>
  <si>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</si>
  <si>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</si>
  <si>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</si>
  <si>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</si>
  <si>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</si>
  <si>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</si>
  <si>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</si>
  <si>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</si>
  <si>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</si>
  <si>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</si>
  <si>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</si>
  <si>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</si>
  <si>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</si>
  <si>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</si>
  <si>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</si>
  <si>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</si>
  <si>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</si>
  <si>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</si>
  <si>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</si>
  <si>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</si>
  <si>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</si>
  <si>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</si>
  <si>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</si>
  <si>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</si>
  <si>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</si>
  <si>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</si>
  <si>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</si>
  <si>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</si>
  <si>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</si>
  <si>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</si>
  <si>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</si>
  <si>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</si>
  <si>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</si>
  <si>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</si>
  <si>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</si>
  <si>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</si>
  <si>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</si>
  <si>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</si>
  <si>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</si>
  <si>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</si>
  <si>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</si>
  <si>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</si>
  <si>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</si>
  <si>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</si>
  <si>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</si>
  <si>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</si>
  <si>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</si>
  <si>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</si>
  <si>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</si>
  <si>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</si>
  <si>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</si>
  <si>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</si>
  <si>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</si>
  <si>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</si>
  <si>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</si>
  <si>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</si>
  <si>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</si>
  <si>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</si>
  <si>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</si>
  <si>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</si>
  <si>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</si>
  <si>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</si>
  <si>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</si>
  <si>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</si>
  <si>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</si>
  <si>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</si>
  <si>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</si>
  <si>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</si>
  <si>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</si>
  <si>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</si>
  <si>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</si>
  <si>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</si>
  <si>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</si>
  <si>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</si>
  <si>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</si>
  <si>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</si>
  <si>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</si>
  <si>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</si>
  <si>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</si>
  <si>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</si>
  <si>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</si>
  <si>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</si>
  <si>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</si>
  <si>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</si>
  <si>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</si>
  <si>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</si>
  <si>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</si>
  <si>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</si>
  <si>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</si>
  <si>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</si>
  <si>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</si>
  <si>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</si>
  <si>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</si>
  <si>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</si>
  <si>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</si>
  <si>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</si>
  <si>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</si>
  <si>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</si>
  <si>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</si>
  <si>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</si>
  <si>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</si>
  <si>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</si>
  <si>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</si>
  <si>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</si>
  <si>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</si>
  <si>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</si>
  <si>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</si>
  <si>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</si>
  <si>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</si>
  <si>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</si>
  <si>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</si>
  <si>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</si>
  <si>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</si>
  <si>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</si>
  <si>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</si>
  <si>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</si>
  <si>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</si>
  <si>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</si>
  <si>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</si>
  <si>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</si>
  <si>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</si>
  <si>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</si>
  <si>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</si>
  <si>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</si>
  <si>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</si>
  <si>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</si>
  <si>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</si>
  <si>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</si>
  <si>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</si>
  <si>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</si>
  <si>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</si>
  <si>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</si>
  <si>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</si>
  <si>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</si>
  <si>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</si>
  <si>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</si>
  <si>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</si>
  <si>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</si>
  <si>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</si>
  <si>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</si>
  <si>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</si>
  <si>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</si>
  <si>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</si>
  <si>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</si>
  <si>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</si>
  <si>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</si>
  <si>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</si>
  <si>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</si>
  <si>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</si>
  <si>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</si>
  <si>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</si>
  <si>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</si>
  <si>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</si>
  <si>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</si>
  <si>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</si>
  <si>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</si>
  <si>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</si>
  <si>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</si>
  <si>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</si>
  <si>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</si>
  <si>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</si>
  <si>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</si>
  <si>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</si>
  <si>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</si>
  <si>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</si>
  <si>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</si>
  <si>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</si>
  <si>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</si>
  <si>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</si>
  <si>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</si>
  <si>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</si>
  <si>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</si>
  <si>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</si>
  <si>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</si>
  <si>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</si>
  <si>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</si>
  <si>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</si>
  <si>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</si>
  <si>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</si>
  <si>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</si>
  <si>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</si>
  <si>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</si>
  <si>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</si>
  <si>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</si>
  <si>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</si>
  <si>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</si>
  <si>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</si>
  <si>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</si>
  <si>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</si>
  <si>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</si>
  <si>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</si>
  <si>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</si>
  <si>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</si>
  <si>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</si>
  <si>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</si>
  <si>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</si>
  <si>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</si>
  <si>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</si>
  <si>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</si>
  <si>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</si>
  <si>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</si>
  <si>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</si>
  <si>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</si>
  <si>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</si>
  <si>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</si>
  <si>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</si>
  <si>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</si>
  <si>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</si>
  <si>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</si>
  <si>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</si>
  <si>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</si>
  <si>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</si>
  <si>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</si>
  <si>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</si>
  <si>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</si>
  <si>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</si>
  <si>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</si>
  <si>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</si>
  <si>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</si>
  <si>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</si>
  <si>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</si>
  <si>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</si>
  <si>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</si>
  <si>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</si>
  <si>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</si>
  <si>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</si>
  <si>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</si>
  <si>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</si>
  <si>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</si>
  <si>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</si>
  <si>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</si>
  <si>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</si>
  <si>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</si>
  <si>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</si>
  <si>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</si>
  <si>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</si>
  <si>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</si>
  <si>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</si>
  <si>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</si>
  <si>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</si>
  <si>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</si>
  <si>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</si>
  <si>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</si>
  <si>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</si>
  <si>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</si>
  <si>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</si>
  <si>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</si>
  <si>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</si>
  <si>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</si>
  <si>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</si>
  <si>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</si>
  <si>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</si>
  <si>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</si>
  <si>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</si>
  <si>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</si>
  <si>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</si>
  <si>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</si>
  <si>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</si>
  <si>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</si>
  <si>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</si>
  <si>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</si>
  <si>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</si>
  <si>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</si>
  <si>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</si>
  <si>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</si>
  <si>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</si>
  <si>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</si>
  <si>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</si>
  <si>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</si>
  <si>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</si>
  <si>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</si>
  <si>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</si>
  <si>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</si>
  <si>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</si>
  <si>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</si>
  <si>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</si>
  <si>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</si>
  <si>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</si>
  <si>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</si>
  <si>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</si>
  <si>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</si>
  <si>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</si>
  <si>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</si>
  <si>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</si>
  <si>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</si>
  <si>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</si>
  <si>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</si>
  <si>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</si>
  <si>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</si>
  <si>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</si>
  <si>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</si>
  <si>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</si>
  <si>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</si>
  <si>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</si>
  <si>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</si>
  <si>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</si>
  <si>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</si>
  <si>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</si>
  <si>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</si>
  <si>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</si>
  <si>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</si>
  <si>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</si>
  <si>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</si>
  <si>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</si>
  <si>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</si>
  <si>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</si>
  <si>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</si>
  <si>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</si>
  <si>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</si>
  <si>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</si>
  <si>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</si>
  <si>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</si>
  <si>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</si>
  <si>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</si>
  <si>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</si>
  <si>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</si>
  <si>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</si>
  <si>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</si>
  <si>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</si>
  <si>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</si>
  <si>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</si>
  <si>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</si>
  <si>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</si>
  <si>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</si>
  <si>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</si>
  <si>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</si>
  <si>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</si>
  <si>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</si>
  <si>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</si>
  <si>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</si>
  <si>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</si>
  <si>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</si>
  <si>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</si>
  <si>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</si>
  <si>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</si>
  <si>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</si>
  <si>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</si>
  <si>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</si>
  <si>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</si>
  <si>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</si>
  <si>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</si>
  <si>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</si>
  <si>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</si>
  <si>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</si>
  <si>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</si>
  <si>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</si>
  <si>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</si>
  <si>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</si>
  <si>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</si>
  <si>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</si>
  <si>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</si>
  <si>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</si>
  <si>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</si>
  <si>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</si>
  <si>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</si>
  <si>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</si>
  <si>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</si>
  <si>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</si>
  <si>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</si>
  <si>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</si>
  <si>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</si>
  <si>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</si>
  <si>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</si>
  <si>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</si>
  <si>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</si>
  <si>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</si>
  <si>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</si>
  <si>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</si>
  <si>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</si>
  <si>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</si>
  <si>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</si>
  <si>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</si>
  <si>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</si>
  <si>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</si>
  <si>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</si>
  <si>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</si>
  <si>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</si>
  <si>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</si>
  <si>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</si>
  <si>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</si>
  <si>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</si>
  <si>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</si>
  <si>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</si>
  <si>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</si>
  <si>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</si>
  <si>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</si>
  <si>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</si>
  <si>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</si>
  <si>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</si>
  <si>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</si>
  <si>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</si>
  <si>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</si>
  <si>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</si>
  <si>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</si>
  <si>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</si>
  <si>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</si>
  <si>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</si>
  <si>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</si>
  <si>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</si>
  <si>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</si>
  <si>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</si>
  <si>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</si>
  <si>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</si>
  <si>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</si>
  <si>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</si>
  <si>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</si>
  <si>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</si>
  <si>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</si>
  <si>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</si>
  <si>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</si>
  <si>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</si>
  <si>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</si>
  <si>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</si>
  <si>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</si>
  <si>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</si>
  <si>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</si>
  <si>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</si>
  <si>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</si>
  <si>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</si>
  <si>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</si>
  <si>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</si>
  <si>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</si>
  <si>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</si>
  <si>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</si>
  <si>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</si>
  <si>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</si>
  <si>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</si>
  <si>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</si>
  <si>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</si>
  <si>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</si>
  <si>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</si>
  <si>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</si>
  <si>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</si>
  <si>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</si>
  <si>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</si>
  <si>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</si>
  <si>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</si>
  <si>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</si>
  <si>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</si>
  <si>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</si>
  <si>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</si>
  <si>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</si>
  <si>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</si>
  <si>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</si>
  <si>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</si>
  <si>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</si>
  <si>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</si>
  <si>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</si>
  <si>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</si>
  <si>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</si>
  <si>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</si>
  <si>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</si>
  <si>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</si>
  <si>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</si>
  <si>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</si>
  <si>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</si>
  <si>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</si>
  <si>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</si>
  <si>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</si>
  <si>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</si>
  <si>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</si>
  <si>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</si>
  <si>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</si>
  <si>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</si>
  <si>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</si>
  <si>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</si>
  <si>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</si>
  <si>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</si>
  <si>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</si>
  <si>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</si>
  <si>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</si>
  <si>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</si>
  <si>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</si>
  <si>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</si>
  <si>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</si>
  <si>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</si>
  <si>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</si>
  <si>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</si>
  <si>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</si>
  <si>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</si>
  <si>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</si>
  <si>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</si>
  <si>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</si>
  <si>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</si>
  <si>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</si>
  <si>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</si>
  <si>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</si>
  <si>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</si>
  <si>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</si>
  <si>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</si>
  <si>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</si>
  <si>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</si>
  <si>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</si>
  <si>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</si>
  <si>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</si>
  <si>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</si>
  <si>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</si>
  <si>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</si>
  <si>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</si>
  <si>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</si>
  <si>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</si>
  <si>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</si>
  <si>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</si>
  <si>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</si>
  <si>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</si>
  <si>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</si>
  <si>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</si>
  <si>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</si>
  <si>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</si>
  <si>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</si>
  <si>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</si>
  <si>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</si>
  <si>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</si>
  <si>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</si>
  <si>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</si>
  <si>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</si>
  <si>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</si>
  <si>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</si>
  <si>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</si>
  <si>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</si>
  <si>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</si>
  <si>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</si>
  <si>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</si>
  <si>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</si>
  <si>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</si>
  <si>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</si>
  <si>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</si>
  <si>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</si>
  <si>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</si>
  <si>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</si>
  <si>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</si>
  <si>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</si>
  <si>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</si>
  <si>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</si>
  <si>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</si>
  <si>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</si>
  <si>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</si>
  <si>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</si>
  <si>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</si>
  <si>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</si>
  <si>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</si>
  <si>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</si>
  <si>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</si>
  <si>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</si>
  <si>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</si>
  <si>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</si>
  <si>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</si>
  <si>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</si>
  <si>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</si>
  <si>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</si>
  <si>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</si>
  <si>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</si>
  <si>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</si>
  <si>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</si>
  <si>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</si>
  <si>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</si>
  <si>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</si>
  <si>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</si>
  <si>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</si>
  <si>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</si>
  <si>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</si>
  <si>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</si>
  <si>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</si>
  <si>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</si>
  <si>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</si>
  <si>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</si>
  <si>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</si>
  <si>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</si>
  <si>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</si>
  <si>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</si>
  <si>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</si>
  <si>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</si>
  <si>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</si>
  <si>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</si>
  <si>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</si>
  <si>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</si>
  <si>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</si>
  <si>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</si>
  <si>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</si>
  <si>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</si>
  <si>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</si>
  <si>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</si>
  <si>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</si>
  <si>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</si>
  <si>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</si>
  <si>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</si>
  <si>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</si>
  <si>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</si>
  <si>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</si>
  <si>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</si>
  <si>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</si>
  <si>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</si>
  <si>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</si>
  <si>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</si>
  <si>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</si>
  <si>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</si>
  <si>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</si>
  <si>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</si>
  <si>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</si>
  <si>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</si>
  <si>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</si>
  <si>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</si>
  <si>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</si>
  <si>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</si>
  <si>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</si>
  <si>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</si>
  <si>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</si>
  <si>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</si>
  <si>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</si>
  <si>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</si>
  <si>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</si>
  <si>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</si>
  <si>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</si>
  <si>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</si>
  <si>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</si>
  <si>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</si>
  <si>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</si>
  <si>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</si>
  <si>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</si>
  <si>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</si>
  <si>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</si>
  <si>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</si>
  <si>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</si>
  <si>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</si>
  <si>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</si>
  <si>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</si>
  <si>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</si>
  <si>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</si>
  <si>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</si>
  <si>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</si>
  <si>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</si>
  <si>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</si>
  <si>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</si>
  <si>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</si>
  <si>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</si>
  <si>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</si>
  <si>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</si>
  <si>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</si>
  <si>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</si>
  <si>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</si>
  <si>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</si>
  <si>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</si>
  <si>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</si>
  <si>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</si>
  <si>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</si>
  <si>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</si>
  <si>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</si>
  <si>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</si>
  <si>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</si>
  <si>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</si>
  <si>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</si>
  <si>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</si>
  <si>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</si>
  <si>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</si>
  <si>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</si>
  <si>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</si>
  <si>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</si>
  <si>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</si>
  <si>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</si>
  <si>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</si>
  <si>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</si>
  <si>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</si>
  <si>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</si>
  <si>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</si>
  <si>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</si>
  <si>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</si>
  <si>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</si>
  <si>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</si>
  <si>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</si>
  <si>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</si>
  <si>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</si>
  <si>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</si>
  <si>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</si>
  <si>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</si>
  <si>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</si>
  <si>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</si>
  <si>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</si>
  <si>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</si>
  <si>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</si>
  <si>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</si>
  <si>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</si>
  <si>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</si>
  <si>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</si>
  <si>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</si>
  <si>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</si>
  <si>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</si>
  <si>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</si>
  <si>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</si>
  <si>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</si>
  <si>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</si>
  <si>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</si>
  <si>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</si>
  <si>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</si>
  <si>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</si>
  <si>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</si>
  <si>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</si>
  <si>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</si>
  <si>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</si>
  <si>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</si>
  <si>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</si>
  <si>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</si>
  <si>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</si>
  <si>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</si>
  <si>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</si>
  <si>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</si>
  <si>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</si>
  <si>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</si>
  <si>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</si>
  <si>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</si>
  <si>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</si>
  <si>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</si>
  <si>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</si>
  <si>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</si>
  <si>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</si>
  <si>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</si>
  <si>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</si>
  <si>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</si>
  <si>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</si>
  <si>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</si>
  <si>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</si>
  <si>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</si>
  <si>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</si>
  <si>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</si>
  <si>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</si>
  <si>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</si>
  <si>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</si>
  <si>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</si>
  <si>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</si>
  <si>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</si>
  <si>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</si>
  <si>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</si>
  <si>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</si>
  <si>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</si>
  <si>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</si>
  <si>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</si>
  <si>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</si>
  <si>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</si>
  <si>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</si>
  <si>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</si>
  <si>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</si>
  <si>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</si>
  <si>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</si>
  <si>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</si>
  <si>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</si>
  <si>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</si>
  <si>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</si>
  <si>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</si>
  <si>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</si>
  <si>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</si>
  <si>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</si>
  <si>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</si>
  <si>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</si>
  <si>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</si>
  <si>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</si>
  <si>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</si>
  <si>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</si>
  <si>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</si>
  <si>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</si>
  <si>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</si>
  <si>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</si>
  <si>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</si>
  <si>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</si>
  <si>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</si>
  <si>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</si>
  <si>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</si>
  <si>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</si>
  <si>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</si>
  <si>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</si>
  <si>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</si>
  <si>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</si>
  <si>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</si>
  <si>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</si>
  <si>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</si>
  <si>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</si>
  <si>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</si>
  <si>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</si>
  <si>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</si>
  <si>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</si>
  <si>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</si>
  <si>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</si>
  <si>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</si>
  <si>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</si>
  <si>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</si>
  <si>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</si>
  <si>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</si>
  <si>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</si>
  <si>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</si>
  <si>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</si>
  <si>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</si>
  <si>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</si>
  <si>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</si>
  <si>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</si>
  <si>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</si>
  <si>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</si>
  <si>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</si>
  <si>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</si>
  <si>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</si>
  <si>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</si>
  <si>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</si>
  <si>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</si>
  <si>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</si>
  <si>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</si>
  <si>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</si>
  <si>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</si>
  <si>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</si>
  <si>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</si>
  <si>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</si>
  <si>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</si>
  <si>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</si>
  <si>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</si>
  <si>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</si>
  <si>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</si>
  <si>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</si>
  <si>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</si>
  <si>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</si>
  <si>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</si>
  <si>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</si>
  <si>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</si>
  <si>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</si>
  <si>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</si>
  <si>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</si>
  <si>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</si>
  <si>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</si>
  <si>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</si>
  <si>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</si>
  <si>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</si>
  <si>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</si>
  <si>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</si>
  <si>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</si>
  <si>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</si>
  <si>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</si>
  <si>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</si>
  <si>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</si>
  <si>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</si>
  <si>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</si>
  <si>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</si>
  <si>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</si>
  <si>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</si>
  <si>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</si>
  <si>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</si>
  <si>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</si>
  <si>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</si>
  <si>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</si>
  <si>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</si>
  <si>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</si>
  <si>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</si>
  <si>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</si>
  <si>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</si>
  <si>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</si>
  <si>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</si>
  <si>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</si>
  <si>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</si>
  <si>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</si>
  <si>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</si>
  <si>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</si>
  <si>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</si>
  <si>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</si>
  <si>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</si>
  <si>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</si>
  <si>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</si>
  <si>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</si>
  <si>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</si>
  <si>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</si>
  <si>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</si>
  <si>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</si>
  <si>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</si>
  <si>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</si>
  <si>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</si>
  <si>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</si>
  <si>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</si>
  <si>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</si>
  <si>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</si>
  <si>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</si>
  <si>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</si>
  <si>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</si>
  <si>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</si>
  <si>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</si>
  <si>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</si>
  <si>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</si>
  <si>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</si>
  <si>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</si>
  <si>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</si>
  <si>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</si>
  <si>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</si>
  <si>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</si>
  <si>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</si>
  <si>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</si>
  <si>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</si>
  <si>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</si>
  <si>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</si>
  <si>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</si>
  <si>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</si>
  <si>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</si>
  <si>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</si>
  <si>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</si>
  <si>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</si>
  <si>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</si>
  <si>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</si>
  <si>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</si>
  <si>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</si>
  <si>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</si>
  <si>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</si>
  <si>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</si>
  <si>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</si>
  <si>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</si>
  <si>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</si>
  <si>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</si>
  <si>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</si>
  <si>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</si>
  <si>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</si>
  <si>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</si>
  <si>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</si>
  <si>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</si>
  <si>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</si>
  <si>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</si>
  <si>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</si>
  <si>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</si>
  <si>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</si>
  <si>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</si>
  <si>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</si>
  <si>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</si>
  <si>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</si>
  <si>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</si>
  <si>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</si>
  <si>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</si>
  <si>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</si>
  <si>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</si>
  <si>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</si>
  <si>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</si>
  <si>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</si>
  <si>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</si>
  <si>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</si>
  <si>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</si>
  <si>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</si>
  <si>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</si>
  <si>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</si>
  <si>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</si>
  <si>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</si>
  <si>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</si>
  <si>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</si>
  <si>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</si>
  <si>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</si>
  <si>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</si>
  <si>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</si>
  <si>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</si>
  <si>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</si>
  <si>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</si>
  <si>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</si>
  <si>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</si>
  <si>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</si>
  <si>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</si>
  <si>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</si>
  <si>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</si>
  <si>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</si>
  <si>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</si>
  <si>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</si>
  <si>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</si>
  <si>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</si>
  <si>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</si>
  <si>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</si>
  <si>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</si>
  <si>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</si>
  <si>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</si>
  <si>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</si>
  <si>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</si>
  <si>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</si>
  <si>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</si>
  <si>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</si>
  <si>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</si>
  <si>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</si>
  <si>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</si>
  <si>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</si>
  <si>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</si>
  <si>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</si>
  <si>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</si>
  <si>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</si>
  <si>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</si>
  <si>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</si>
  <si>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</si>
  <si>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</si>
  <si>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</si>
  <si>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</si>
  <si>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</si>
  <si>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</si>
  <si>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</si>
  <si>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</si>
  <si>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</si>
  <si>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</si>
  <si>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</si>
  <si>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</si>
  <si>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</si>
  <si>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</si>
  <si>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</si>
  <si>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</si>
  <si>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</si>
  <si>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</si>
  <si>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</si>
  <si>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</si>
  <si>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</si>
  <si>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</si>
  <si>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</si>
  <si>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</si>
  <si>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</si>
  <si>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</si>
  <si>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</si>
  <si>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</si>
  <si>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</si>
  <si>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</si>
  <si>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</si>
  <si>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</si>
  <si>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</si>
  <si>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</si>
  <si>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</si>
  <si>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</si>
  <si>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</si>
  <si>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</si>
  <si>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</si>
  <si>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</si>
  <si>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</si>
  <si>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</si>
  <si>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</si>
  <si>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</si>
  <si>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</si>
  <si>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</si>
  <si>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</si>
  <si>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</si>
  <si>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</si>
  <si>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</si>
  <si>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</si>
  <si>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</si>
  <si>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</si>
  <si>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</si>
  <si>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</si>
  <si>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</si>
  <si>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</si>
  <si>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</si>
  <si>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</si>
  <si>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</si>
  <si>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</si>
  <si>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</si>
  <si>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</si>
  <si>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</si>
  <si>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</si>
  <si>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</si>
  <si>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</si>
  <si>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</si>
  <si>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</si>
  <si>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</si>
  <si>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</si>
  <si>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</si>
  <si>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</si>
  <si>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</si>
  <si>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</si>
  <si>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</si>
  <si>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</si>
  <si>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</si>
  <si>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</si>
  <si>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</si>
  <si>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</si>
  <si>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</si>
  <si>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</si>
  <si>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</si>
  <si>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</si>
  <si>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</si>
  <si>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</si>
  <si>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</si>
  <si>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</si>
  <si>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</si>
  <si>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</si>
  <si>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</si>
  <si>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</si>
  <si>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</si>
  <si>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</si>
  <si>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</si>
  <si>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</si>
  <si>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</si>
  <si>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</si>
  <si>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</si>
  <si>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</si>
  <si>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</si>
  <si>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</si>
  <si>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</si>
  <si>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</si>
  <si>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</si>
  <si>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</si>
  <si>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</si>
  <si>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</si>
  <si>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</si>
  <si>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</si>
  <si>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</si>
  <si>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</si>
  <si>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</si>
  <si>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</si>
  <si>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</si>
  <si>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</si>
  <si>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</si>
  <si>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</si>
  <si>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</si>
  <si>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</si>
  <si>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</si>
  <si>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</si>
  <si>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</si>
  <si>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</si>
  <si>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</si>
  <si>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</si>
  <si>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</si>
  <si>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</si>
  <si>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</si>
  <si>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</si>
  <si>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</si>
  <si>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</si>
  <si>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</si>
  <si>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</si>
  <si>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</si>
  <si>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</si>
  <si>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</si>
  <si>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</si>
  <si>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</si>
  <si>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</si>
  <si>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</si>
  <si>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</si>
  <si>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</si>
  <si>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</si>
  <si>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</si>
  <si>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</si>
  <si>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</si>
  <si>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</si>
  <si>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</si>
  <si>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</si>
  <si>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</si>
  <si>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</si>
  <si>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</si>
  <si>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</si>
  <si>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</si>
  <si>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</si>
  <si>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</si>
  <si>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</si>
  <si>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</si>
  <si>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</si>
  <si>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</si>
  <si>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</si>
  <si>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</si>
  <si>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</si>
  <si>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</si>
  <si>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</si>
  <si>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</si>
  <si>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</si>
  <si>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</si>
  <si>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</si>
  <si>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</si>
  <si>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</si>
  <si>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</si>
  <si>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</si>
  <si>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</si>
  <si>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</si>
  <si>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</si>
  <si>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</si>
  <si>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</si>
  <si>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</si>
  <si>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</si>
  <si>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</si>
  <si>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</si>
  <si>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</si>
  <si>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</si>
  <si>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</si>
  <si>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</si>
  <si>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</si>
  <si>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</si>
  <si>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</si>
  <si>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</si>
  <si>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</si>
  <si>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</si>
  <si>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</si>
  <si>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</si>
  <si>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</si>
  <si>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</si>
  <si>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</si>
  <si>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</si>
  <si>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</si>
  <si>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</si>
  <si>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</si>
  <si>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</si>
  <si>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</si>
  <si>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</si>
  <si>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</si>
  <si>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</si>
  <si>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</si>
  <si>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</si>
  <si>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</si>
  <si>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</si>
  <si>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</si>
  <si>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</si>
  <si>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</si>
  <si>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</si>
  <si>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</si>
  <si>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</si>
  <si>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</si>
  <si>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</si>
  <si>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</si>
  <si>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</si>
  <si>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</si>
  <si>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</si>
  <si>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</si>
  <si>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</si>
  <si>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</si>
  <si>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</si>
  <si>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</si>
  <si>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</si>
  <si>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</si>
  <si>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</si>
  <si>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</si>
  <si>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</si>
  <si>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</si>
  <si>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</si>
  <si>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</si>
  <si>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</si>
  <si>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</si>
  <si>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</si>
  <si>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</si>
  <si>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</si>
  <si>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</si>
  <si>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</si>
  <si>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</si>
  <si>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</si>
  <si>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</si>
  <si>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</si>
  <si>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</si>
  <si>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</si>
  <si>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</si>
  <si>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</si>
  <si>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</si>
  <si>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</si>
  <si>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</si>
  <si>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</si>
  <si>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</si>
  <si>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</si>
  <si>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</si>
  <si>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</si>
  <si>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</si>
  <si>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</si>
  <si>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</si>
  <si>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</si>
  <si>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</si>
  <si>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</si>
  <si>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</si>
  <si>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</si>
  <si>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</si>
  <si>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</si>
  <si>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</si>
  <si>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</si>
  <si>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</si>
  <si>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</si>
  <si>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</si>
  <si>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</si>
  <si>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</si>
  <si>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</si>
  <si>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</si>
  <si>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</si>
  <si>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</si>
  <si>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</si>
  <si>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</si>
  <si>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</si>
  <si>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</si>
  <si>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</si>
  <si>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</si>
  <si>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</si>
  <si>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</si>
  <si>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</si>
  <si>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</si>
  <si>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</si>
  <si>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</si>
  <si>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</si>
  <si>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</si>
  <si>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</si>
  <si>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</si>
  <si>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</si>
  <si>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</si>
  <si>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</si>
  <si>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</si>
  <si>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</si>
  <si>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</si>
  <si>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</si>
  <si>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</si>
  <si>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</si>
  <si>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</si>
  <si>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</si>
  <si>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</si>
  <si>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</si>
  <si>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</si>
  <si>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</si>
  <si>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</si>
  <si>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</si>
  <si>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</si>
  <si>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</si>
  <si>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</si>
  <si>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</si>
  <si>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</si>
  <si>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</si>
  <si>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</si>
  <si>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</si>
  <si>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</si>
  <si>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</si>
  <si>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</si>
  <si>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</si>
  <si>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</si>
  <si>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</si>
  <si>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</si>
  <si>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</si>
  <si>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</si>
  <si>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</si>
  <si>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</si>
  <si>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</si>
  <si>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</si>
  <si>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</si>
  <si>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</si>
  <si>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</si>
  <si>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</si>
  <si>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</si>
  <si>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</si>
  <si>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</si>
  <si>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</si>
  <si>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</si>
  <si>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</si>
  <si>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</si>
  <si>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</si>
  <si>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</si>
  <si>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</si>
  <si>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</si>
  <si>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</si>
  <si>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</si>
  <si>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</si>
  <si>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</si>
  <si>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</si>
  <si>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</si>
  <si>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</si>
  <si>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</si>
  <si>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</si>
  <si>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</si>
  <si>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</si>
  <si>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</si>
  <si>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</si>
  <si>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</si>
  <si>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</si>
  <si>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</si>
  <si>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</si>
  <si>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</si>
  <si>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</si>
  <si>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</si>
  <si>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</si>
  <si>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</si>
  <si>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</si>
  <si>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</si>
  <si>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</si>
  <si>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</si>
  <si>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</si>
  <si>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</si>
  <si>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</si>
  <si>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</si>
  <si>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</si>
  <si>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</si>
  <si>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</si>
  <si>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</si>
  <si>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</si>
  <si>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</si>
  <si>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</si>
  <si>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</si>
  <si>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</si>
  <si>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</si>
  <si>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</si>
  <si>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</si>
  <si>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</si>
  <si>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</si>
  <si>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</si>
  <si>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</si>
  <si>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</si>
  <si>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</si>
  <si>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</si>
  <si>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</si>
  <si>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</si>
  <si>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</si>
  <si>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</si>
  <si>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</si>
  <si>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</si>
  <si>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</si>
  <si>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</si>
  <si>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</si>
  <si>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</si>
  <si>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</si>
  <si>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</si>
  <si>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</si>
  <si>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</si>
  <si>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</si>
  <si>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</si>
  <si>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</si>
  <si>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</si>
  <si>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</si>
  <si>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</si>
  <si>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</si>
  <si>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</si>
  <si>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</si>
  <si>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</si>
  <si>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</si>
  <si>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</si>
  <si>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</si>
  <si>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</si>
  <si>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</si>
  <si>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</si>
  <si>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</si>
  <si>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</si>
  <si>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</si>
  <si>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</si>
  <si>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</si>
  <si>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</si>
  <si>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</si>
  <si>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</si>
  <si>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</si>
  <si>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</si>
  <si>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</si>
  <si>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</si>
  <si>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</si>
  <si>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</si>
  <si>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</si>
  <si>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</si>
  <si>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</si>
  <si>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</si>
  <si>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</si>
  <si>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</si>
  <si>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</si>
  <si>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</si>
  <si>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</si>
  <si>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</si>
  <si>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</si>
  <si>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</si>
  <si>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</si>
  <si>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</si>
  <si>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</si>
  <si>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</si>
  <si>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</si>
  <si>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</si>
  <si>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</si>
  <si>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</si>
  <si>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</si>
  <si>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</si>
  <si>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</si>
  <si>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</si>
  <si>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</si>
  <si>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</si>
  <si>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</si>
  <si>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</si>
  <si>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</si>
  <si>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</si>
  <si>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</si>
  <si>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</si>
  <si>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</si>
  <si>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</si>
  <si>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</si>
  <si>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</si>
  <si>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</si>
  <si>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</si>
  <si>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</si>
  <si>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</si>
  <si>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</si>
  <si>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</si>
  <si>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</si>
  <si>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</si>
  <si>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</si>
  <si>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</si>
  <si>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</si>
  <si>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</si>
  <si>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</si>
  <si>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</si>
  <si>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</si>
  <si>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</si>
  <si>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</si>
  <si>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</si>
  <si>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</si>
  <si>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</si>
  <si>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</si>
  <si>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</si>
  <si>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</si>
  <si>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</si>
  <si>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</si>
  <si>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</si>
  <si>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</si>
  <si>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</si>
  <si>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</si>
  <si>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</si>
  <si>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</si>
  <si>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</si>
  <si>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</si>
  <si>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</si>
  <si>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</si>
  <si>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</si>
  <si>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</si>
  <si>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</si>
  <si>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</si>
  <si>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</si>
  <si>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</si>
  <si>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</si>
  <si>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</si>
  <si>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</si>
  <si>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</si>
  <si>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</si>
  <si>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</si>
  <si>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</si>
  <si>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</si>
  <si>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</si>
  <si>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</si>
  <si>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</si>
  <si>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</si>
  <si>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</si>
  <si>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</si>
  <si>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</si>
  <si>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</si>
  <si>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</si>
  <si>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</si>
  <si>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</si>
  <si>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</si>
  <si>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</si>
  <si>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</si>
  <si>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</si>
  <si>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</si>
  <si>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</si>
  <si>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</si>
  <si>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</si>
  <si>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</si>
  <si>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</si>
  <si>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</si>
  <si>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</si>
  <si>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</si>
  <si>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</si>
  <si>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</si>
  <si>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</si>
  <si>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</si>
  <si>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</si>
  <si>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</si>
  <si>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</si>
  <si>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</si>
  <si>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</si>
  <si>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</si>
  <si>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</si>
  <si>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</si>
  <si>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</si>
  <si>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</si>
  <si>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</si>
  <si>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</si>
  <si>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</si>
  <si>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</si>
  <si>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</si>
  <si>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</si>
  <si>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</si>
  <si>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</si>
  <si>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</si>
  <si>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</si>
  <si>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</si>
  <si>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</si>
  <si>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</si>
  <si>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</si>
  <si>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</si>
  <si>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</si>
  <si>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</si>
  <si>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</si>
  <si>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</si>
  <si>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</si>
  <si>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</si>
  <si>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</si>
  <si>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</si>
  <si>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</si>
  <si>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</si>
  <si>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</si>
  <si>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</si>
  <si>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</si>
  <si>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</si>
  <si>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</si>
  <si>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</si>
  <si>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</si>
  <si>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</si>
  <si>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</si>
  <si>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</si>
  <si>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</si>
  <si>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</si>
  <si>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</si>
  <si>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</si>
  <si>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</si>
  <si>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</si>
  <si>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</si>
  <si>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</si>
  <si>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</si>
  <si>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</si>
  <si>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</si>
  <si>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</si>
  <si>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</si>
  <si>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</si>
  <si>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</si>
  <si>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</si>
  <si>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</si>
  <si>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</si>
  <si>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</si>
  <si>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</si>
  <si>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</si>
  <si>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</si>
  <si>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</si>
  <si>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</si>
  <si>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</si>
  <si>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</si>
  <si>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</si>
  <si>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</si>
  <si>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</si>
  <si>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</si>
  <si>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</si>
  <si>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</si>
  <si>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</si>
  <si>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</si>
  <si>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</si>
  <si>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</si>
  <si>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</si>
  <si>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</si>
  <si>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</si>
  <si>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</si>
  <si>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</si>
  <si>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</si>
  <si>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</si>
  <si>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</si>
  <si>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</si>
  <si>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</si>
  <si>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</si>
  <si>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</si>
  <si>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</si>
  <si>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</si>
  <si>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</si>
  <si>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</si>
  <si>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</si>
  <si>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</si>
  <si>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</si>
  <si>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</si>
  <si>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</si>
  <si>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</si>
  <si>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</si>
  <si>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</si>
  <si>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</si>
  <si>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</si>
  <si>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</si>
  <si>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</si>
  <si>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</si>
  <si>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</si>
  <si>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</si>
  <si>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</si>
  <si>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</si>
  <si>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</si>
  <si>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</si>
  <si>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</si>
  <si>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</si>
  <si>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</si>
  <si>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</si>
  <si>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</si>
  <si>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</si>
  <si>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</si>
  <si>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</si>
  <si>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</si>
  <si>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</si>
  <si>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</si>
  <si>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</si>
  <si>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</si>
  <si>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</si>
  <si>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</si>
  <si>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</si>
  <si>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</si>
  <si>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</si>
  <si>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</si>
  <si>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</si>
  <si>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</si>
  <si>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</si>
  <si>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</si>
  <si>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</si>
  <si>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</si>
  <si>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</si>
  <si>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</si>
  <si>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</si>
  <si>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</si>
  <si>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</si>
  <si>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</si>
  <si>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</si>
  <si>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</si>
  <si>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</si>
  <si>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</si>
  <si>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</si>
  <si>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</si>
  <si>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</si>
  <si>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</si>
  <si>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</si>
  <si>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</si>
  <si>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</si>
  <si>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</si>
  <si>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</si>
  <si>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</si>
  <si>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</si>
  <si>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</si>
  <si>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</si>
  <si>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</si>
  <si>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</si>
  <si>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</si>
  <si>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</si>
  <si>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</si>
  <si>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</si>
  <si>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</si>
  <si>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</si>
  <si>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</si>
  <si>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</si>
  <si>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</si>
  <si>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</si>
  <si>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</si>
  <si>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</si>
  <si>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</si>
  <si>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</si>
  <si>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</si>
  <si>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</si>
  <si>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</si>
  <si>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</si>
  <si>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</si>
  <si>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</si>
  <si>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</si>
  <si>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</si>
  <si>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</si>
  <si>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</si>
  <si>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</si>
  <si>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</si>
  <si>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</si>
  <si>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</si>
  <si>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</si>
  <si>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</si>
  <si>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</si>
  <si>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</si>
  <si>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</si>
  <si>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</si>
  <si>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</si>
  <si>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</si>
  <si>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</si>
  <si>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</si>
  <si>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</si>
  <si>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</si>
  <si>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</si>
  <si>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</si>
  <si>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</si>
  <si>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</si>
  <si>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</si>
  <si>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</si>
  <si>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</si>
  <si>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</si>
  <si>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</si>
  <si>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</si>
  <si>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</si>
  <si>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</si>
  <si>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</si>
  <si>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</si>
  <si>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</si>
  <si>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</si>
  <si>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</si>
  <si>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</si>
  <si>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</si>
  <si>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</si>
  <si>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</si>
  <si>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</si>
  <si>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</si>
  <si>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</si>
  <si>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</si>
  <si>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</si>
  <si>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</si>
  <si>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</si>
  <si>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</si>
  <si>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</si>
  <si>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</si>
  <si>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</si>
  <si>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</si>
  <si>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</si>
  <si>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</si>
  <si>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</si>
  <si>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</si>
  <si>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</si>
  <si>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</si>
  <si>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</si>
  <si>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</si>
  <si>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</si>
  <si>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</si>
  <si>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</si>
  <si>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</si>
  <si>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</si>
  <si>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</si>
  <si>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</si>
  <si>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</si>
  <si>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</si>
  <si>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</si>
  <si>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</si>
  <si>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</si>
  <si>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</si>
  <si>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</si>
  <si>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</si>
  <si>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</si>
  <si>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</si>
  <si>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</si>
  <si>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</si>
  <si>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</si>
  <si>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</si>
  <si>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</si>
  <si>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</si>
  <si>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</si>
  <si>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</si>
  <si>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</si>
  <si>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</si>
  <si>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</si>
  <si>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</si>
  <si>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</si>
  <si>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</si>
  <si>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</si>
  <si>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</si>
  <si>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</si>
  <si>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</si>
  <si>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</si>
  <si>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</si>
  <si>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</si>
  <si>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</si>
  <si>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</si>
  <si>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</si>
  <si>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</si>
  <si>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</si>
  <si>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</si>
  <si>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</si>
  <si>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</si>
  <si>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</si>
  <si>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</si>
  <si>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</si>
  <si>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</si>
  <si>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</si>
  <si>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</si>
  <si>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</si>
  <si>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</si>
  <si>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</si>
  <si>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</si>
  <si>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</si>
  <si>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</si>
  <si>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</si>
  <si>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</si>
  <si>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</si>
  <si>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</si>
  <si>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</si>
  <si>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</si>
  <si>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</si>
  <si>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</si>
  <si>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</si>
  <si>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</si>
  <si>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</si>
  <si>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</si>
  <si>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</si>
  <si>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</si>
  <si>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</si>
  <si>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</si>
  <si>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</si>
  <si>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</si>
  <si>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</si>
  <si>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</si>
  <si>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</si>
  <si>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</si>
  <si>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</si>
  <si>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</si>
  <si>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</si>
  <si>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</si>
  <si>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</si>
  <si>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</si>
  <si>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</si>
  <si>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</si>
  <si>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</si>
  <si>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</si>
  <si>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</si>
  <si>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</si>
  <si>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</si>
  <si>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</si>
  <si>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</si>
  <si>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</si>
  <si>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</si>
  <si>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</si>
  <si>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</si>
  <si>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</si>
  <si>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</si>
  <si>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</si>
  <si>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</si>
  <si>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</si>
  <si>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</si>
  <si>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</si>
  <si>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</si>
  <si>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</si>
  <si>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</si>
  <si>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</si>
  <si>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</si>
  <si>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</si>
  <si>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</si>
  <si>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</si>
  <si>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</si>
  <si>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</si>
  <si>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</si>
  <si>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</si>
  <si>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</si>
  <si>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</si>
  <si>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</si>
  <si>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</si>
  <si>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</si>
  <si>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</si>
  <si>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</si>
  <si>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</si>
  <si>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</si>
  <si>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</si>
  <si>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</si>
  <si>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</si>
  <si>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</si>
  <si>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</si>
  <si>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</si>
  <si>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</si>
  <si>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</si>
  <si>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</si>
  <si>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</si>
  <si>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</si>
  <si>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</si>
  <si>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</si>
  <si>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</si>
  <si>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</si>
  <si>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</si>
  <si>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</si>
  <si>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</si>
  <si>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</si>
  <si>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</si>
  <si>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</si>
  <si>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</si>
  <si>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</si>
  <si>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</si>
  <si>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</si>
  <si>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</si>
  <si>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</si>
  <si>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</si>
  <si>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</si>
  <si>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</si>
  <si>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</si>
  <si>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</si>
  <si>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</si>
  <si>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</si>
  <si>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</si>
  <si>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</si>
  <si>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</si>
  <si>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</si>
  <si>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</si>
  <si>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</si>
  <si>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</si>
  <si>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</si>
  <si>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</si>
  <si>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</si>
  <si>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</si>
  <si>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</si>
  <si>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</si>
  <si>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</si>
  <si>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</si>
  <si>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</si>
  <si>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</si>
  <si>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</si>
  <si>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</si>
  <si>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</si>
  <si>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</si>
  <si>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</si>
  <si>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</si>
  <si>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</si>
  <si>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</si>
  <si>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</si>
  <si>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</si>
  <si>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</si>
  <si>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</si>
  <si>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</si>
  <si>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</si>
  <si>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</si>
  <si>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</si>
  <si>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</si>
  <si>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</si>
  <si>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</si>
  <si>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</si>
  <si>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</si>
  <si>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</si>
  <si>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</si>
  <si>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</si>
  <si>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</si>
  <si>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</si>
  <si>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</si>
  <si>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</si>
  <si>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</si>
  <si>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</si>
  <si>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</si>
  <si>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</si>
  <si>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</si>
  <si>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</si>
  <si>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</si>
  <si>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</si>
  <si>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</si>
  <si>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</si>
  <si>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</si>
  <si>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</si>
  <si>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</si>
  <si>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</si>
  <si>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</si>
  <si>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</si>
  <si>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</si>
  <si>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</si>
  <si>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</si>
  <si>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</si>
  <si>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</si>
  <si>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</si>
  <si>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</si>
  <si>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</si>
  <si>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</si>
  <si>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</si>
  <si>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</si>
  <si>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</si>
  <si>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</si>
  <si>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</si>
  <si>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</si>
  <si>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</si>
  <si>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</si>
  <si>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</si>
  <si>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</si>
  <si>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</si>
  <si>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</si>
  <si>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</si>
  <si>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</si>
  <si>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</si>
  <si>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</si>
  <si>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</si>
  <si>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</si>
  <si>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</si>
  <si>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</si>
  <si>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</si>
  <si>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</si>
  <si>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</si>
  <si>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</si>
  <si>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</si>
  <si>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</si>
  <si>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</si>
  <si>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</si>
  <si>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</si>
  <si>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</si>
  <si>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</si>
  <si>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</si>
  <si>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</si>
  <si>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</si>
  <si>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</si>
  <si>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</si>
  <si>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</si>
  <si>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</si>
  <si>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</si>
  <si>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</si>
  <si>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</si>
  <si>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</si>
  <si>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</si>
  <si>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</si>
  <si>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</si>
  <si>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</si>
  <si>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</si>
  <si>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</si>
  <si>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</si>
  <si>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</si>
  <si>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</si>
  <si>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</si>
  <si>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</si>
  <si>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</si>
  <si>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</si>
  <si>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</si>
  <si>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</si>
  <si>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</si>
  <si>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</si>
  <si>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</si>
  <si>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</si>
  <si>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</si>
  <si>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</si>
  <si>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</si>
  <si>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</si>
  <si>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</si>
  <si>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</si>
  <si>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</si>
  <si>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</si>
  <si>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</si>
  <si>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</si>
  <si>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</si>
  <si>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</si>
  <si>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</si>
  <si>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</si>
  <si>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</si>
  <si>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</si>
  <si>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</si>
  <si>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</si>
  <si>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</si>
  <si>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</si>
  <si>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</si>
  <si>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</si>
  <si>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</si>
  <si>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</si>
  <si>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</si>
  <si>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</si>
  <si>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</si>
  <si>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</si>
  <si>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</si>
  <si>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</si>
  <si>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</si>
  <si>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</si>
  <si>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</si>
  <si>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</si>
  <si>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</si>
  <si>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</si>
  <si>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</si>
  <si>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</si>
  <si>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</si>
  <si>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</si>
  <si>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</si>
  <si>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</si>
  <si>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</si>
  <si>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</si>
  <si>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</si>
  <si>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</si>
  <si>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</si>
  <si>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</si>
  <si>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</si>
  <si>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</si>
  <si>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</si>
  <si>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</si>
  <si>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</si>
  <si>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</si>
  <si>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</si>
  <si>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</si>
  <si>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</si>
  <si>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</si>
  <si>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</si>
  <si>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</si>
  <si>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</si>
  <si>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</si>
  <si>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</si>
  <si>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</si>
  <si>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</si>
  <si>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</si>
  <si>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</si>
  <si>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</si>
  <si>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</si>
  <si>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</si>
  <si>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</si>
  <si>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</si>
  <si>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</si>
  <si>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</si>
  <si>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</si>
  <si>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</si>
  <si>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</si>
  <si>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</si>
  <si>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</si>
  <si>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</si>
  <si>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</si>
  <si>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</si>
  <si>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</si>
  <si>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</si>
  <si>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</si>
  <si>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</si>
  <si>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</si>
  <si>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</si>
  <si>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</si>
  <si>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</si>
  <si>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</si>
  <si>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</si>
  <si>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</si>
  <si>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</si>
  <si>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</si>
  <si>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</si>
  <si>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</si>
  <si>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</si>
  <si>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</si>
  <si>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</si>
  <si>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</si>
  <si>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</si>
  <si>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</si>
  <si>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</si>
  <si>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</si>
  <si>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</si>
  <si>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</si>
  <si>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</si>
  <si>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</si>
  <si>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</si>
  <si>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</si>
  <si>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</si>
  <si>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</si>
  <si>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</si>
  <si>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</si>
  <si>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</si>
  <si>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</si>
  <si>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</si>
  <si>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</si>
  <si>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</si>
  <si>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</si>
  <si>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</si>
  <si>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</si>
  <si>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</si>
  <si>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</si>
  <si>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</si>
  <si>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</si>
  <si>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</si>
  <si>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</si>
  <si>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</si>
  <si>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</si>
  <si>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</si>
  <si>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</si>
  <si>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</si>
  <si>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</si>
  <si>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</si>
  <si>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</si>
  <si>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</si>
  <si>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</si>
  <si>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</si>
  <si>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</si>
  <si>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</si>
  <si>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</si>
  <si>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</si>
  <si>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</si>
  <si>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</si>
  <si>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</si>
  <si>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</si>
  <si>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</si>
  <si>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</si>
  <si>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</si>
  <si>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</si>
  <si>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</si>
  <si>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</si>
  <si>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</si>
  <si>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</si>
  <si>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</si>
  <si>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</si>
  <si>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</si>
  <si>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</si>
  <si>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</si>
  <si>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</si>
  <si>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</si>
  <si>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</si>
  <si>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</si>
  <si>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</si>
  <si>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</si>
  <si>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</si>
  <si>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</si>
  <si>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</si>
  <si>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</si>
  <si>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</si>
  <si>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</si>
  <si>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</si>
  <si>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</si>
  <si>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</si>
  <si>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</si>
  <si>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</si>
  <si>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</si>
  <si>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</si>
  <si>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</si>
  <si>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</si>
  <si>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</si>
  <si>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</si>
  <si>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</si>
  <si>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</si>
  <si>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</si>
  <si>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</si>
  <si>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</si>
  <si>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</si>
  <si>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</si>
  <si>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</si>
  <si>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</si>
  <si>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</si>
  <si>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</si>
  <si>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</si>
  <si>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</si>
  <si>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</si>
  <si>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</si>
  <si>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</si>
  <si>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</si>
  <si>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</si>
  <si>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</si>
  <si>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</si>
  <si>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</si>
  <si>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</si>
  <si>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</si>
  <si>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</si>
  <si>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</si>
  <si>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</si>
  <si>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</si>
  <si>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</si>
  <si>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</si>
  <si>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</si>
  <si>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</si>
  <si>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</si>
  <si>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</si>
  <si>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</si>
  <si>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</si>
  <si>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</si>
  <si>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</si>
  <si>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</si>
  <si>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</si>
  <si>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</si>
  <si>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</si>
  <si>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</si>
  <si>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</si>
  <si>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</si>
  <si>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</si>
  <si>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</si>
  <si>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</si>
  <si>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</si>
  <si>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</si>
  <si>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</si>
  <si>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</si>
  <si>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</si>
  <si>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</si>
  <si>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</si>
  <si>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</si>
  <si>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</si>
  <si>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</si>
  <si>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</si>
  <si>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</si>
  <si>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</si>
  <si>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</si>
  <si>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</si>
  <si>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</si>
  <si>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</si>
  <si>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</si>
  <si>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</si>
  <si>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</si>
  <si>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</si>
  <si>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</si>
  <si>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</si>
  <si>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</si>
  <si>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</si>
  <si>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</si>
  <si>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</si>
  <si>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</si>
  <si>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</si>
  <si>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</si>
  <si>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</si>
  <si>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</si>
  <si>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</si>
  <si>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</si>
  <si>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</si>
  <si>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</si>
  <si>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</si>
  <si>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</si>
  <si>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</si>
  <si>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</si>
  <si>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</si>
  <si>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</si>
  <si>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</si>
  <si>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</si>
  <si>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</si>
  <si>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</si>
  <si>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</si>
  <si>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</si>
  <si>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</si>
  <si>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</si>
  <si>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</si>
  <si>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</si>
  <si>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</si>
  <si>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</si>
  <si>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</si>
  <si>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</si>
  <si>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</si>
  <si>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</si>
  <si>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</si>
  <si>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</si>
  <si>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</si>
  <si>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</si>
  <si>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</si>
  <si>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</si>
  <si>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</si>
  <si>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</si>
  <si>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</si>
  <si>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</si>
  <si>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</si>
  <si>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</si>
  <si>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</si>
  <si>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</si>
  <si>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</si>
  <si>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</si>
  <si>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</si>
  <si>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</si>
  <si>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</si>
  <si>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</si>
  <si>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</si>
  <si>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</si>
  <si>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</si>
  <si>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</si>
  <si>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</si>
  <si>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</si>
  <si>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</si>
  <si>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</si>
  <si>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</si>
  <si>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</si>
  <si>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</si>
  <si>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</si>
  <si>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</si>
  <si>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</si>
  <si>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</si>
  <si>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</si>
  <si>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</si>
  <si>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</si>
  <si>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</si>
  <si>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</si>
  <si>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</si>
  <si>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</si>
  <si>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</si>
  <si>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</si>
  <si>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</si>
  <si>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</si>
  <si>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</si>
  <si>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</si>
  <si>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</si>
  <si>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</si>
  <si>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</si>
  <si>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</si>
  <si>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</si>
  <si>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</si>
  <si>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</si>
  <si>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</si>
  <si>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</si>
  <si>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</si>
  <si>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</si>
  <si>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</si>
  <si>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</si>
  <si>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</si>
  <si>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</si>
  <si>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</si>
  <si>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</si>
  <si>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</si>
  <si>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</si>
  <si>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</si>
  <si>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</si>
  <si>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</si>
  <si>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</si>
  <si>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</si>
  <si>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</si>
  <si>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</si>
  <si>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</si>
  <si>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</si>
  <si>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</si>
  <si>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</si>
  <si>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</si>
  <si>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</si>
  <si>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</si>
  <si>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</si>
  <si>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</si>
  <si>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</si>
  <si>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</si>
  <si>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</si>
  <si>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</si>
  <si>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</si>
  <si>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</si>
  <si>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</si>
  <si>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</si>
  <si>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</si>
  <si>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</si>
  <si>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</si>
  <si>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</si>
  <si>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</si>
  <si>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</si>
  <si>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</si>
  <si>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</si>
  <si>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</si>
  <si>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</si>
  <si>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</si>
  <si>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</si>
  <si>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</si>
  <si>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</si>
  <si>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</si>
  <si>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</si>
  <si>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</si>
  <si>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</si>
  <si>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</si>
  <si>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</si>
  <si>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</si>
  <si>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</si>
  <si>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</si>
  <si>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</si>
  <si>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</si>
  <si>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</si>
  <si>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</si>
  <si>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</si>
  <si>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</si>
  <si>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</si>
  <si>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</si>
  <si>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</si>
  <si>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</si>
  <si>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</si>
  <si>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</si>
  <si>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</si>
  <si>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</si>
  <si>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</si>
  <si>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</si>
  <si>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</si>
  <si>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</si>
  <si>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</si>
  <si>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</si>
  <si>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</si>
  <si>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</si>
  <si>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</si>
  <si>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</si>
  <si>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</si>
  <si>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</si>
  <si>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</si>
  <si>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</si>
  <si>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</si>
  <si>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</si>
  <si>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</si>
  <si>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</si>
  <si>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</si>
  <si>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</si>
  <si>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</si>
  <si>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</si>
  <si>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</si>
  <si>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</si>
  <si>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</si>
  <si>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</si>
  <si>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</si>
  <si>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</si>
  <si>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</si>
  <si>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</si>
  <si>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</si>
  <si>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</si>
  <si>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</si>
  <si>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</si>
  <si>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</si>
  <si>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</si>
  <si>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</si>
  <si>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</si>
  <si>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</si>
  <si>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</si>
  <si>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</si>
  <si>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</si>
  <si>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</si>
  <si>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</si>
  <si>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</si>
  <si>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</si>
  <si>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</si>
  <si>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</si>
  <si>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</si>
  <si>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</si>
  <si>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</si>
  <si>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</si>
  <si>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</si>
  <si>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</si>
  <si>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</si>
  <si>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</si>
  <si>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</si>
  <si>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</si>
  <si>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</si>
  <si>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</si>
  <si>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</si>
  <si>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</si>
  <si>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</si>
  <si>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</si>
  <si>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</si>
  <si>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</si>
  <si>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</si>
  <si>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</si>
  <si>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</si>
  <si>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</si>
  <si>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</si>
  <si>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</si>
  <si>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</si>
  <si>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</si>
  <si>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</si>
  <si>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</si>
  <si>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</si>
  <si>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</si>
  <si>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</si>
  <si>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</si>
  <si>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</si>
  <si>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</si>
  <si>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</si>
  <si>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</si>
  <si>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</si>
  <si>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</si>
  <si>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</si>
  <si>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</si>
  <si>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</si>
  <si>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</si>
  <si>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</si>
  <si>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</si>
  <si>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</si>
  <si>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</si>
  <si>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</si>
  <si>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</si>
  <si>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</si>
  <si>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</si>
  <si>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</si>
  <si>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</si>
  <si>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</si>
  <si>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</si>
  <si>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</si>
  <si>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</si>
  <si>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</si>
  <si>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</si>
  <si>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</si>
  <si>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</si>
  <si>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</si>
  <si>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</si>
  <si>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</si>
  <si>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</si>
  <si>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</si>
  <si>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</si>
  <si>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</si>
  <si>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</si>
  <si>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</si>
  <si>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</si>
  <si>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</si>
  <si>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</si>
  <si>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</si>
  <si>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</si>
  <si>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</si>
  <si>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</si>
  <si>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</si>
  <si>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</si>
  <si>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</si>
  <si>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</si>
  <si>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</si>
  <si>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</si>
  <si>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</si>
  <si>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</si>
  <si>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</si>
  <si>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</si>
  <si>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</si>
  <si>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</si>
  <si>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</si>
  <si>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</si>
  <si>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</si>
  <si>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</si>
  <si>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</si>
  <si>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</si>
  <si>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</si>
  <si>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</si>
  <si>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</si>
  <si>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</si>
  <si>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</si>
  <si>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</si>
  <si>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</si>
  <si>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</si>
  <si>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</si>
  <si>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</si>
  <si>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</si>
  <si>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</si>
  <si>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</si>
  <si>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</si>
  <si>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</si>
  <si>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</si>
  <si>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</si>
  <si>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</si>
  <si>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</si>
  <si>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</si>
  <si>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</si>
  <si>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</si>
  <si>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</si>
  <si>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</si>
  <si>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</si>
  <si>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</si>
  <si>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</si>
  <si>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</si>
  <si>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</si>
  <si>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</si>
  <si>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</si>
  <si>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</si>
  <si>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</si>
  <si>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</si>
  <si>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</si>
  <si>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</si>
  <si>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</si>
  <si>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</si>
  <si>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</si>
  <si>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</si>
  <si>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</si>
  <si>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</si>
  <si>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</si>
  <si>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</si>
  <si>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</si>
  <si>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</si>
  <si>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</si>
  <si>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</si>
  <si>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</si>
  <si>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</si>
  <si>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</si>
  <si>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</si>
  <si>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</si>
  <si>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</si>
  <si>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</si>
  <si>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</si>
  <si>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</si>
  <si>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</si>
  <si>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</si>
  <si>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</si>
  <si>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</si>
  <si>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</si>
  <si>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</si>
  <si>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</si>
  <si>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</si>
  <si>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</si>
  <si>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</si>
  <si>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</si>
  <si>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</si>
  <si>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</si>
  <si>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</si>
  <si>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</si>
  <si>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</si>
  <si>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</si>
  <si>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</si>
  <si>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</si>
  <si>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</si>
  <si>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</si>
  <si>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</si>
  <si>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</si>
  <si>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</si>
  <si>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</si>
  <si>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</si>
  <si>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</si>
  <si>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</si>
  <si>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</si>
  <si>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</si>
  <si>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</si>
  <si>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</si>
  <si>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</si>
  <si>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</si>
  <si>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</si>
  <si>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</si>
  <si>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</si>
  <si>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</si>
  <si>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</si>
  <si>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</si>
  <si>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</si>
  <si>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</si>
  <si>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</si>
  <si>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</si>
  <si>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</si>
  <si>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</si>
  <si>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</si>
  <si>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</si>
  <si>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</si>
  <si>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</si>
  <si>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</si>
  <si>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</si>
  <si>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</si>
  <si>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</si>
  <si>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</si>
  <si>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</si>
  <si>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</si>
  <si>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</si>
  <si>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</si>
  <si>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</si>
  <si>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</si>
  <si>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</si>
  <si>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</si>
  <si>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</si>
  <si>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</si>
  <si>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</si>
  <si>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</si>
  <si>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</si>
  <si>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</si>
  <si>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</si>
  <si>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</si>
  <si>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</si>
  <si>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</si>
  <si>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</si>
  <si>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</si>
  <si>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</si>
  <si>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</si>
  <si>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</si>
  <si>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</si>
  <si>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</si>
  <si>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</si>
  <si>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</si>
  <si>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</si>
  <si>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</si>
  <si>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</si>
  <si>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</si>
  <si>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</si>
  <si>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</si>
  <si>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</si>
  <si>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</si>
  <si>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</si>
  <si>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</si>
  <si>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</si>
  <si>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</si>
  <si>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</si>
  <si>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</si>
  <si>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</si>
  <si>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</si>
  <si>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</si>
  <si>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</si>
  <si>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</si>
  <si>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</si>
  <si>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</si>
  <si>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</si>
  <si>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</si>
  <si>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</si>
  <si>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</si>
  <si>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</si>
  <si>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</si>
  <si>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</si>
  <si>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</si>
  <si>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</si>
  <si>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</si>
  <si>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</si>
  <si>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</si>
  <si>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</si>
  <si>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</si>
  <si>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</si>
  <si>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</si>
  <si>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</si>
  <si>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</si>
  <si>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</si>
  <si>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</si>
  <si>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</si>
  <si>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</si>
  <si>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</si>
  <si>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</si>
  <si>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</si>
  <si>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</si>
  <si>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</si>
  <si>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</si>
  <si>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</si>
  <si>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</si>
  <si>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</si>
  <si>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</si>
  <si>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</si>
  <si>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</si>
  <si>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</si>
  <si>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</si>
  <si>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</si>
  <si>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</si>
  <si>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</si>
  <si>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</si>
  <si>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</si>
  <si>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</si>
  <si>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</si>
  <si>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</si>
  <si>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</si>
  <si>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</si>
  <si>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</si>
  <si>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</si>
  <si>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</si>
  <si>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</si>
  <si>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</si>
  <si>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</si>
  <si>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</si>
  <si>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</si>
  <si>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</si>
  <si>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</si>
  <si>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</si>
  <si>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</si>
  <si>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</si>
  <si>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</si>
  <si>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</si>
  <si>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</si>
  <si>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</si>
  <si>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</si>
  <si>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</si>
  <si>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</si>
  <si>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</si>
  <si>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</si>
  <si>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</si>
  <si>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</si>
  <si>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</si>
  <si>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</si>
  <si>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</si>
  <si>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</si>
  <si>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</si>
  <si>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</si>
  <si>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</si>
  <si>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</si>
  <si>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</si>
  <si>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</si>
  <si>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</si>
  <si>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</si>
  <si>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</si>
  <si>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</si>
  <si>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</si>
  <si>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</si>
  <si>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</si>
  <si>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</si>
  <si>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</si>
  <si>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</si>
  <si>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</si>
  <si>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</si>
  <si>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</si>
  <si>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</si>
  <si>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</si>
  <si>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</si>
  <si>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</si>
  <si>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</si>
  <si>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</si>
  <si>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</si>
  <si>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</si>
  <si>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</si>
  <si>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</si>
  <si>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</si>
  <si>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</si>
  <si>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</si>
  <si>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</si>
  <si>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</si>
  <si>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</si>
  <si>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</si>
  <si>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</si>
  <si>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</si>
  <si>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</si>
  <si>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</si>
  <si>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</si>
  <si>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</si>
  <si>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</si>
  <si>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</si>
  <si>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</si>
  <si>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</si>
  <si>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</si>
  <si>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</si>
  <si>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</si>
  <si>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</si>
  <si>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</si>
  <si>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</si>
  <si>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</si>
  <si>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</si>
  <si>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</si>
  <si>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</si>
  <si>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</si>
  <si>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</si>
  <si>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</si>
  <si>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</si>
  <si>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</si>
  <si>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</si>
  <si>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</si>
  <si>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</si>
  <si>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</si>
  <si>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</si>
  <si>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</si>
  <si>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</si>
  <si>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</si>
  <si>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</si>
  <si>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</si>
  <si>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</si>
  <si>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</si>
  <si>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</si>
  <si>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</si>
  <si>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</si>
  <si>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</si>
  <si>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</si>
  <si>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</si>
  <si>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</si>
  <si>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</si>
  <si>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</si>
  <si>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</si>
  <si>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</si>
  <si>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</si>
  <si>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</si>
  <si>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</si>
  <si>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</si>
  <si>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</si>
  <si>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</si>
  <si>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</si>
  <si>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</si>
  <si>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</si>
  <si>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</si>
  <si>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</si>
  <si>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</si>
  <si>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</si>
  <si>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</si>
  <si>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</si>
  <si>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</si>
  <si>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</si>
  <si>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</si>
  <si>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</si>
  <si>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</si>
  <si>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</si>
  <si>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</si>
  <si>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</si>
  <si>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</si>
  <si>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</si>
  <si>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</si>
  <si>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</si>
  <si>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</si>
  <si>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</si>
  <si>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</si>
  <si>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</si>
  <si>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</si>
  <si>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</si>
  <si>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</si>
  <si>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</si>
  <si>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</si>
  <si>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</si>
  <si>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</si>
  <si>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</si>
  <si>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</si>
  <si>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</si>
  <si>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</si>
  <si>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</si>
  <si>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</si>
  <si>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</si>
  <si>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</si>
  <si>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</si>
  <si>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</si>
  <si>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</si>
  <si>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</si>
  <si>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</si>
  <si>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</si>
  <si>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</si>
  <si>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</si>
  <si>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</si>
  <si>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</si>
  <si>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</si>
  <si>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</si>
  <si>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</si>
  <si>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</si>
  <si>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</si>
  <si>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</si>
  <si>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</si>
  <si>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</si>
  <si>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</si>
  <si>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</si>
  <si>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</si>
  <si>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</si>
  <si>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</si>
  <si>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</si>
  <si>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</si>
  <si>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</si>
  <si>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</si>
  <si>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</si>
  <si>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</si>
  <si>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</si>
  <si>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</si>
  <si>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</si>
  <si>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</si>
  <si>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</si>
  <si>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</si>
  <si>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</si>
  <si>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</si>
  <si>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</si>
  <si>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</si>
  <si>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</si>
  <si>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</si>
  <si>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</si>
  <si>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</si>
  <si>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</si>
  <si>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</si>
  <si>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</si>
  <si>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</si>
  <si>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</si>
  <si>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</si>
  <si>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</si>
  <si>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</si>
  <si>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</si>
  <si>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</si>
  <si>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</si>
  <si>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</si>
  <si>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</si>
  <si>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</si>
  <si>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</si>
  <si>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</si>
  <si>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</si>
  <si>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</si>
  <si>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</si>
  <si>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</si>
  <si>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</si>
  <si>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</si>
  <si>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</si>
  <si>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</si>
  <si>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</si>
  <si>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</si>
  <si>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</si>
  <si>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</si>
  <si>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</si>
  <si>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</si>
  <si>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</si>
  <si>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</si>
  <si>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</si>
  <si>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</si>
  <si>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</si>
  <si>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</si>
  <si>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</si>
  <si>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</si>
  <si>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</si>
  <si>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</si>
  <si>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</si>
  <si>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</si>
  <si>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</si>
  <si>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</si>
  <si>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</si>
  <si>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</si>
  <si>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</si>
  <si>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</si>
  <si>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</si>
  <si>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</si>
  <si>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</si>
  <si>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</si>
  <si>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</si>
  <si>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</si>
  <si>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</si>
  <si>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</si>
  <si>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</si>
  <si>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</si>
  <si>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</si>
  <si>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</si>
  <si>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</si>
  <si>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</si>
  <si>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</si>
  <si>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</si>
  <si>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</si>
  <si>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</si>
  <si>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</si>
  <si>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</si>
  <si>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</si>
  <si>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</si>
  <si>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</si>
  <si>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</si>
  <si>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</si>
  <si>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</si>
  <si>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</si>
  <si>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</si>
  <si>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</si>
  <si>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</si>
  <si>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</si>
  <si>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</si>
  <si>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</si>
  <si>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</si>
  <si>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</si>
  <si>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</si>
  <si>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</si>
  <si>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</si>
  <si>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</si>
  <si>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</si>
  <si>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</si>
  <si>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</si>
  <si>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</si>
  <si>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</si>
  <si>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</si>
  <si>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</si>
  <si>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</si>
  <si>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</si>
  <si>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</si>
  <si>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</si>
  <si>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</si>
  <si>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</si>
  <si>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</si>
  <si>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</si>
  <si>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</si>
  <si>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</si>
  <si>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</si>
  <si>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</si>
  <si>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</si>
  <si>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</si>
  <si>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</si>
  <si>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</si>
  <si>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</si>
  <si>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</si>
  <si>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</si>
  <si>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</si>
  <si>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</si>
  <si>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</si>
  <si>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</si>
  <si>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</si>
  <si>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</si>
  <si>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</si>
  <si>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</si>
  <si>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</si>
  <si>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</si>
  <si>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</si>
  <si>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</si>
  <si>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</si>
  <si>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</si>
  <si>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</si>
  <si>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</si>
  <si>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</si>
  <si>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</si>
  <si>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</si>
  <si>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</si>
  <si>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</si>
  <si>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</si>
  <si>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</si>
  <si>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</si>
  <si>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</si>
  <si>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</si>
  <si>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</si>
  <si>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</si>
  <si>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</si>
  <si>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</si>
  <si>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</si>
  <si>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</si>
  <si>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</si>
  <si>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</si>
  <si>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</si>
  <si>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</si>
  <si>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</si>
  <si>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</si>
  <si>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</si>
  <si>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</si>
  <si>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</si>
  <si>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</si>
  <si>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</si>
  <si>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</si>
  <si>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</si>
  <si>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</si>
  <si>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</si>
  <si>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</si>
  <si>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</si>
  <si>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</si>
  <si>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</si>
  <si>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</si>
  <si>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</si>
  <si>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</si>
  <si>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</si>
  <si>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</si>
  <si>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</si>
  <si>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</si>
  <si>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</si>
  <si>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</si>
  <si>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</si>
  <si>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</si>
  <si>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</si>
  <si>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</si>
  <si>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</si>
  <si>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</si>
  <si>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</si>
  <si>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</si>
  <si>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</si>
  <si>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</si>
  <si>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</si>
  <si>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</si>
  <si>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</si>
  <si>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</si>
  <si>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</si>
  <si>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</si>
  <si>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</si>
  <si>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</si>
  <si>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</si>
  <si>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</si>
  <si>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</si>
  <si>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</si>
  <si>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</si>
  <si>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</si>
  <si>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</si>
  <si>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</si>
  <si>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</si>
  <si>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</si>
  <si>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</si>
  <si>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</si>
  <si>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</si>
  <si>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</si>
  <si>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</si>
  <si>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</si>
  <si>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</si>
  <si>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</si>
  <si>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</si>
  <si>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</si>
  <si>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</si>
  <si>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</si>
  <si>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</si>
  <si>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</si>
  <si>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</si>
  <si>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</si>
  <si>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</si>
  <si>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</si>
  <si>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</si>
  <si>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</si>
  <si>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</si>
  <si>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</si>
  <si>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</si>
  <si>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</si>
  <si>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</si>
  <si>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</si>
  <si>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</si>
  <si>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</si>
  <si>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</si>
  <si>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</si>
  <si>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</si>
  <si>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</si>
  <si>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</si>
  <si>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</si>
  <si>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</si>
  <si>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</si>
  <si>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</si>
  <si>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</si>
  <si>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</si>
  <si>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</si>
  <si>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</si>
  <si>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</si>
  <si>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</si>
  <si>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</si>
  <si>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</si>
  <si>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</si>
  <si>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</si>
  <si>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</si>
  <si>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</si>
  <si>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</si>
  <si>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</si>
  <si>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</si>
  <si>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</si>
  <si>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</si>
  <si>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</si>
  <si>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</si>
  <si>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</si>
  <si>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</si>
  <si>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</si>
  <si>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</si>
  <si>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</si>
  <si>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</si>
  <si>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</si>
  <si>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</si>
  <si>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</si>
  <si>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</si>
  <si>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</si>
  <si>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</si>
  <si>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</si>
  <si>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</si>
  <si>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</si>
  <si>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</si>
  <si>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</si>
  <si>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</si>
  <si>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</si>
  <si>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</si>
  <si>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</si>
  <si>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</si>
  <si>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</si>
  <si>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</si>
  <si>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</si>
  <si>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</si>
  <si>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</si>
  <si>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</si>
  <si>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</si>
  <si>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</si>
  <si>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</si>
  <si>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</si>
  <si>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</si>
  <si>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</si>
  <si>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</si>
  <si>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</si>
  <si>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</si>
  <si>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</si>
  <si>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</si>
  <si>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</si>
  <si>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</si>
  <si>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</si>
  <si>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</si>
  <si>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</si>
  <si>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</si>
  <si>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</si>
  <si>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</si>
  <si>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</si>
  <si>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</si>
  <si>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</si>
  <si>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</si>
  <si>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</si>
  <si>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</si>
  <si>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</si>
  <si>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</si>
  <si>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</si>
  <si>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</si>
  <si>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</si>
  <si>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</si>
  <si>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</si>
  <si>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</si>
  <si>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</si>
  <si>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</si>
  <si>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</si>
  <si>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</si>
  <si>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</si>
  <si>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</si>
  <si>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</si>
  <si>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</si>
  <si>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</si>
  <si>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</si>
  <si>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</si>
  <si>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</si>
  <si>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</si>
  <si>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</si>
  <si>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</si>
  <si>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</si>
  <si>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</si>
  <si>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</si>
  <si>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</si>
  <si>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</si>
  <si>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</si>
  <si>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</si>
  <si>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</si>
  <si>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</si>
  <si>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</si>
  <si>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</si>
  <si>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</si>
  <si>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</si>
  <si>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</si>
  <si>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</si>
  <si>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</si>
  <si>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</si>
  <si>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</si>
  <si>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</si>
  <si>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</si>
  <si>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</si>
  <si>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</si>
  <si>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</si>
  <si>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</si>
  <si>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</si>
  <si>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</si>
  <si>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</si>
  <si>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</si>
  <si>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</si>
  <si>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</si>
  <si>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</si>
  <si>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</si>
  <si>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</si>
  <si>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</si>
  <si>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</si>
  <si>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</si>
  <si>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</si>
  <si>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</si>
  <si>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</si>
  <si>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</si>
  <si>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</si>
  <si>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</si>
  <si>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</si>
  <si>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</si>
  <si>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</si>
  <si>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</si>
  <si>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</si>
  <si>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</si>
  <si>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</si>
  <si>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</si>
  <si>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</si>
  <si>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</si>
  <si>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</si>
  <si>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</si>
  <si>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</si>
  <si>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</si>
  <si>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</si>
  <si>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</si>
  <si>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</si>
  <si>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</si>
  <si>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</si>
  <si>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</si>
  <si>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</si>
  <si>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</si>
  <si>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</si>
  <si>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</si>
  <si>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</si>
  <si>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</si>
  <si>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</si>
  <si>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</si>
  <si>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</si>
  <si>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</si>
  <si>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</si>
  <si>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</si>
  <si>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</si>
  <si>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</si>
  <si>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</si>
  <si>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</si>
  <si>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</si>
  <si>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</si>
  <si>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</si>
  <si>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</si>
  <si>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</si>
  <si>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</si>
  <si>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</si>
  <si>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</si>
  <si>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</si>
  <si>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</si>
  <si>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</si>
  <si>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</si>
  <si>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</si>
  <si>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</si>
  <si>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</si>
  <si>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</si>
  <si>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</si>
  <si>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</si>
  <si>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</si>
  <si>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</si>
  <si>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</si>
  <si>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</si>
  <si>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</si>
  <si>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</si>
  <si>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</si>
  <si>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</si>
  <si>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</si>
  <si>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</si>
  <si>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</si>
  <si>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</si>
  <si>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</si>
  <si>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</si>
  <si>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</si>
  <si>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</si>
  <si>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</si>
  <si>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</si>
  <si>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</si>
  <si>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</si>
  <si>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</si>
  <si>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</si>
  <si>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</si>
  <si>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</si>
  <si>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</si>
  <si>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</si>
  <si>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</si>
  <si>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</si>
  <si>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</si>
  <si>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</si>
  <si>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</si>
  <si>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</si>
  <si>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</si>
  <si>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</si>
  <si>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</si>
  <si>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</si>
  <si>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</si>
  <si>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</si>
  <si>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</si>
  <si>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</si>
  <si>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</si>
  <si>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</si>
  <si>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</si>
  <si>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</si>
  <si>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</si>
  <si>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</si>
  <si>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</si>
  <si>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</si>
  <si>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</si>
  <si>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</si>
  <si>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</si>
  <si>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</si>
  <si>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</si>
  <si>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</si>
  <si>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</si>
  <si>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</si>
  <si>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</si>
  <si>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</si>
  <si>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</si>
  <si>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</si>
  <si>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</si>
  <si>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</si>
  <si>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</si>
  <si>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</si>
  <si>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</si>
  <si>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</si>
  <si>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</si>
  <si>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</si>
  <si>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</si>
  <si>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</si>
  <si>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</si>
  <si>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</si>
  <si>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</si>
  <si>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</si>
  <si>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</si>
  <si>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</si>
  <si>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</si>
  <si>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</si>
  <si>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</si>
  <si>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</si>
  <si>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</si>
  <si>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</si>
  <si>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</si>
  <si>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</si>
  <si>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</si>
  <si>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</si>
  <si>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</si>
  <si>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</si>
  <si>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</si>
  <si>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</si>
  <si>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</si>
  <si>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</si>
  <si>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</si>
  <si>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</si>
  <si>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</si>
  <si>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</si>
  <si>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</si>
  <si>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</si>
  <si>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</si>
  <si>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</si>
  <si>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</si>
  <si>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</si>
  <si>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</si>
  <si>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</si>
  <si>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</si>
  <si>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</si>
  <si>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</si>
  <si>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</si>
  <si>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</si>
  <si>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</si>
  <si>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</si>
  <si>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</si>
  <si>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</si>
  <si>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</si>
  <si>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</si>
  <si>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</si>
  <si>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</si>
  <si>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</si>
  <si>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</si>
  <si>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</si>
  <si>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</si>
  <si>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</si>
  <si>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</si>
  <si>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</si>
  <si>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</si>
  <si>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</si>
  <si>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</si>
  <si>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</si>
  <si>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</si>
  <si>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</si>
  <si>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</si>
  <si>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</si>
  <si>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</si>
  <si>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</si>
  <si>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</si>
  <si>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</si>
  <si>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</si>
  <si>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</si>
  <si>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</si>
  <si>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</si>
  <si>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</si>
  <si>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</si>
  <si>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</si>
  <si>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</si>
  <si>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</si>
  <si>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</si>
  <si>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</si>
  <si>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</si>
  <si>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</si>
  <si>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</si>
  <si>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</si>
  <si>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</si>
  <si>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</si>
  <si>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</si>
  <si>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</si>
  <si>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</si>
  <si>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</si>
  <si>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</si>
  <si>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</si>
  <si>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</si>
  <si>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</si>
  <si>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</si>
  <si>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</si>
  <si>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</si>
  <si>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</si>
  <si>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</si>
  <si>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</si>
  <si>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</si>
  <si>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</si>
  <si>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</si>
  <si>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</si>
  <si>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</si>
  <si>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</si>
  <si>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</si>
  <si>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</si>
  <si>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</si>
  <si>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</si>
  <si>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</si>
  <si>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</si>
  <si>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</si>
  <si>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</si>
  <si>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</si>
  <si>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</si>
  <si>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</si>
  <si>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</si>
  <si>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</si>
  <si>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</si>
  <si>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</si>
  <si>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</si>
  <si>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</si>
  <si>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</si>
  <si>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</si>
  <si>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</si>
  <si>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</si>
  <si>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</si>
  <si>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</si>
  <si>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</si>
  <si>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</si>
  <si>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</si>
  <si>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</si>
  <si>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</si>
  <si>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</si>
  <si>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</si>
  <si>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</si>
  <si>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</si>
  <si>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</si>
  <si>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</si>
  <si>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</si>
  <si>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</si>
  <si>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</si>
  <si>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</si>
  <si>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</si>
  <si>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</si>
  <si>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</si>
  <si>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</si>
  <si>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</si>
  <si>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</si>
  <si>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</si>
  <si>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</si>
  <si>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</si>
  <si>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</si>
  <si>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</si>
  <si>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</si>
  <si>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</si>
  <si>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</si>
  <si>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</si>
  <si>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</si>
  <si>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</si>
  <si>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</si>
  <si>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</si>
  <si>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</si>
  <si>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</si>
  <si>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</si>
  <si>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</si>
  <si>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</si>
  <si>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</si>
  <si>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</si>
  <si>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</si>
  <si>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</si>
  <si>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</si>
  <si>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</si>
  <si>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</si>
  <si>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</si>
  <si>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</si>
  <si>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</si>
  <si>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</si>
  <si>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</si>
  <si>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</si>
  <si>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</si>
  <si>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</si>
  <si>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</si>
  <si>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</si>
  <si>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</si>
  <si>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</si>
  <si>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</si>
  <si>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</si>
  <si>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</si>
  <si>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</si>
  <si>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</si>
  <si>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</si>
  <si>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</si>
  <si>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</si>
  <si>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</si>
  <si>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</si>
  <si>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</si>
  <si>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</si>
  <si>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</si>
  <si>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</si>
  <si>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</si>
  <si>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</si>
  <si>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</si>
  <si>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</si>
  <si>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</si>
  <si>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</si>
  <si>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</si>
  <si>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</si>
  <si>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</si>
  <si>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</si>
  <si>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</si>
  <si>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</si>
  <si>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</si>
  <si>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</si>
  <si>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</si>
  <si>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</si>
  <si>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</si>
  <si>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</si>
  <si>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</si>
  <si>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</si>
  <si>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</si>
  <si>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</si>
  <si>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</si>
  <si>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</si>
  <si>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</si>
  <si>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</si>
  <si>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</si>
  <si>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</si>
  <si>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</si>
  <si>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</si>
  <si>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</si>
  <si>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</si>
  <si>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</si>
  <si>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</si>
  <si>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</si>
  <si>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</si>
  <si>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</si>
  <si>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</si>
  <si>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</si>
  <si>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</si>
  <si>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</si>
  <si>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</si>
  <si>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</si>
  <si>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</si>
  <si>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</si>
  <si>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</si>
  <si>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</si>
  <si>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</si>
  <si>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</si>
  <si>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</si>
  <si>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</si>
  <si>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</si>
  <si>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</si>
  <si>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</si>
  <si>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</si>
  <si>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</si>
  <si>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</si>
  <si>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</si>
  <si>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</si>
  <si>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</si>
  <si>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</si>
  <si>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</si>
  <si>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</si>
  <si>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</si>
  <si>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</si>
  <si>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</si>
  <si>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</si>
  <si>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</si>
  <si>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</si>
  <si>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</si>
  <si>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</si>
  <si>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</si>
  <si>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</si>
  <si>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</si>
  <si>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</si>
  <si>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</si>
  <si>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</si>
  <si>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</si>
  <si>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</si>
  <si>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</si>
  <si>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</si>
  <si>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</si>
  <si>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</si>
  <si>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</si>
  <si>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</si>
  <si>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</si>
  <si>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</si>
  <si>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</si>
  <si>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</si>
  <si>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</si>
  <si>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</si>
  <si>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</si>
  <si>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</si>
  <si>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</si>
  <si>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</si>
  <si>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</si>
  <si>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</si>
  <si>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</si>
  <si>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</si>
  <si>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</si>
  <si>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</si>
  <si>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</si>
  <si>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</si>
  <si>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</si>
  <si>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</si>
  <si>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</si>
  <si>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</si>
  <si>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</si>
  <si>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</si>
  <si>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</si>
  <si>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</si>
  <si>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</si>
  <si>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</si>
  <si>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</si>
  <si>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</si>
  <si>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</si>
  <si>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</si>
  <si>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</si>
  <si>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</si>
  <si>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</si>
  <si>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</si>
  <si>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</si>
  <si>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</si>
  <si>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</si>
  <si>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</si>
  <si>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</si>
  <si>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</si>
  <si>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</si>
  <si>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</si>
  <si>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</si>
  <si>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</si>
  <si>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</si>
  <si>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</si>
  <si>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</si>
  <si>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</si>
  <si>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</si>
  <si>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</si>
  <si>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</si>
  <si>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</si>
  <si>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</si>
  <si>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</si>
  <si>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</si>
  <si>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</si>
  <si>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</si>
  <si>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</si>
  <si>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</si>
  <si>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</si>
  <si>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</si>
  <si>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</si>
  <si>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</si>
  <si>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</si>
  <si>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</si>
  <si>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</si>
  <si>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</si>
  <si>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</si>
  <si>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</si>
  <si>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</si>
  <si>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</si>
  <si>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</si>
  <si>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</si>
  <si>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</si>
  <si>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</si>
  <si>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</si>
  <si>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</si>
  <si>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</si>
  <si>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</si>
  <si>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</si>
  <si>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</si>
  <si>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</si>
  <si>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</si>
  <si>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</si>
  <si>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</si>
  <si>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</si>
  <si>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</si>
  <si>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</si>
  <si>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</si>
  <si>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</si>
  <si>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</si>
  <si>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</si>
  <si>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</si>
  <si>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</si>
  <si>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</si>
  <si>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</si>
  <si>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</si>
  <si>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</si>
  <si>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</si>
  <si>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</si>
  <si>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</si>
  <si>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</si>
  <si>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</si>
  <si>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</si>
  <si>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</si>
  <si>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</si>
  <si>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</si>
  <si>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</si>
  <si>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</si>
  <si>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</si>
  <si>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</si>
  <si>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</si>
  <si>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</si>
  <si>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</si>
  <si>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</si>
  <si>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</si>
  <si>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</si>
  <si>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</si>
  <si>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</si>
  <si>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</si>
  <si>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</si>
  <si>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</si>
  <si>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</si>
  <si>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</si>
  <si>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</si>
  <si>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</si>
  <si>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</si>
  <si>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</si>
  <si>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</si>
  <si>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</si>
  <si>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</si>
  <si>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</si>
  <si>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</si>
  <si>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</si>
  <si>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</si>
  <si>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</si>
  <si>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</si>
  <si>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</si>
  <si>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</si>
  <si>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</si>
  <si>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</si>
  <si>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</si>
  <si>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</si>
  <si>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</si>
  <si>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</si>
  <si>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</si>
  <si>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</si>
  <si>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</si>
  <si>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</si>
  <si>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</si>
  <si>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</si>
  <si>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</si>
  <si>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</si>
  <si>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</si>
  <si>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</si>
  <si>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</si>
  <si>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</si>
  <si>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</si>
  <si>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</si>
  <si>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</si>
  <si>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</si>
  <si>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</si>
  <si>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</si>
  <si>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</si>
  <si>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</si>
  <si>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</si>
  <si>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</si>
  <si>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</si>
  <si>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</si>
  <si>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</si>
  <si>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</si>
  <si>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</si>
  <si>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</si>
  <si>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</si>
  <si>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</si>
  <si>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</si>
  <si>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</si>
  <si>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</si>
  <si>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</si>
  <si>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</si>
  <si>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</si>
  <si>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</si>
  <si>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</si>
  <si>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</si>
  <si>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</si>
  <si>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</si>
  <si>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</si>
  <si>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</si>
  <si>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</si>
  <si>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</si>
  <si>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</si>
  <si>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</si>
  <si>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</si>
  <si>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</si>
  <si>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</si>
  <si>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</si>
  <si>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</si>
  <si>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</si>
  <si>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</si>
  <si>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</si>
  <si>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</si>
  <si>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</si>
  <si>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</si>
  <si>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</si>
  <si>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</si>
  <si>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</si>
  <si>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</si>
  <si>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</si>
  <si>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</si>
  <si>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</si>
  <si>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</si>
  <si>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</si>
  <si>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</si>
  <si>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</si>
  <si>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</si>
  <si>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</si>
  <si>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</si>
  <si>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</si>
  <si>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</si>
  <si>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</si>
  <si>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</si>
  <si>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</si>
  <si>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</si>
  <si>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</si>
  <si>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</si>
  <si>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</si>
  <si>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</si>
  <si>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</si>
  <si>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</si>
  <si>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</si>
  <si>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</si>
  <si>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</si>
  <si>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</si>
  <si>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</si>
  <si>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</si>
  <si>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</si>
  <si>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</si>
  <si>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</si>
  <si>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</si>
  <si>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</si>
  <si>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</si>
  <si>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</si>
  <si>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</si>
  <si>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</si>
  <si>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</si>
  <si>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</si>
  <si>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</si>
  <si>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</si>
  <si>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</si>
  <si>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</si>
  <si>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</si>
  <si>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</si>
  <si>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</si>
  <si>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</si>
  <si>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</si>
  <si>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</si>
  <si>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</si>
  <si>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</si>
  <si>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</si>
  <si>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</si>
  <si>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</si>
  <si>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</si>
  <si>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</si>
  <si>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</si>
  <si>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</si>
  <si>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</si>
  <si>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</si>
  <si>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</si>
  <si>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</si>
  <si>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</si>
  <si>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</si>
  <si>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</si>
  <si>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</si>
  <si>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</si>
  <si>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</si>
  <si>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</si>
  <si>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</si>
  <si>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</si>
  <si>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</si>
  <si>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</si>
  <si>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</si>
  <si>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</si>
  <si>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</si>
  <si>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</si>
  <si>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</si>
  <si>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</si>
  <si>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</si>
  <si>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</si>
  <si>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</si>
  <si>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</si>
  <si>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</si>
  <si>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</si>
  <si>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</si>
  <si>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</si>
  <si>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</si>
  <si>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</si>
  <si>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</si>
  <si>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</si>
  <si>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</si>
  <si>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</si>
  <si>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</si>
  <si>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</si>
  <si>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</si>
  <si>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</si>
  <si>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</si>
  <si>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</si>
  <si>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</si>
  <si>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</si>
  <si>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</si>
  <si>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</si>
  <si>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</si>
  <si>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</si>
  <si>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</si>
  <si>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</si>
  <si>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</si>
  <si>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</si>
  <si>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</si>
  <si>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</si>
  <si>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</si>
  <si>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</si>
  <si>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</si>
  <si>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</si>
  <si>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</si>
  <si>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</si>
  <si>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</si>
  <si>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</si>
  <si>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</si>
  <si>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</si>
  <si>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</si>
  <si>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</si>
  <si>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</si>
  <si>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</si>
  <si>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</si>
  <si>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</si>
  <si>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</si>
  <si>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</si>
  <si>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</si>
  <si>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</si>
  <si>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</si>
  <si>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</si>
  <si>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</si>
  <si>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</si>
  <si>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</si>
  <si>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</si>
  <si>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</si>
  <si>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</si>
  <si>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</si>
  <si>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</si>
  <si>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</si>
  <si>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</si>
  <si>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</si>
  <si>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</si>
  <si>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</si>
  <si>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</si>
  <si>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</si>
  <si>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</si>
  <si>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</si>
  <si>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</si>
  <si>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</si>
  <si>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</si>
  <si>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</si>
  <si>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</si>
  <si>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</si>
  <si>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</si>
  <si>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</si>
  <si>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</si>
  <si>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</si>
  <si>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</si>
  <si>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</si>
  <si>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</si>
  <si>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</si>
  <si>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</si>
  <si>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</si>
  <si>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</si>
  <si>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</si>
  <si>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</si>
  <si>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</si>
  <si>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</si>
  <si>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</si>
  <si>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</si>
  <si>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</si>
  <si>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</si>
  <si>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</si>
  <si>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</si>
  <si>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</si>
  <si>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</si>
  <si>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</si>
  <si>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</si>
  <si>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</si>
  <si>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</si>
  <si>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</si>
  <si>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PCM-20251018-00000680</t>
  </si>
  <si>
    <t>ETA 40 min</t>
  </si>
  <si>
    <t>PCM-20251018-00000393</t>
  </si>
  <si>
    <t xml:space="preserve">EM team at site checking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</si>
  <si>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</si>
  <si>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</si>
  <si>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</si>
  <si>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</si>
  <si>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</si>
  <si>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</si>
  <si>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</si>
  <si>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</si>
  <si>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</si>
  <si>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</si>
  <si>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</si>
  <si>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</si>
  <si>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</si>
  <si>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</si>
  <si>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</si>
  <si>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</si>
  <si>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</si>
  <si>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</si>
  <si>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</si>
  <si>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</si>
  <si>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</si>
  <si>
    <t>PCM-20251018-00000667</t>
  </si>
  <si>
    <t xml:space="preserve">team on the way need 50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</si>
</sst>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9" fillId="0"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2" totalsRowShown="0" headerRowDxfId="174" dataDxfId="173" headerRowBorderDxfId="171" tableBorderDxfId="172" totalsRowBorderDxfId="170">
  <autoFilter ref="A1:L11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3" totalsRowShown="0" headerRowDxfId="157" dataDxfId="156" headerRowBorderDxfId="154" tableBorderDxfId="155" totalsRowBorderDxfId="153">
  <autoFilter ref="A1:CJ10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5" totalsRowShown="0" headerRowDxfId="48" dataDxfId="47" headerRowBorderDxfId="45" tableBorderDxfId="46" totalsRowBorderDxfId="44">
  <autoFilter ref="A1:L3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0" totalsRowShown="0" headerRowDxfId="31" dataDxfId="30" headerRowBorderDxfId="28" tableBorderDxfId="29">
  <autoFilter ref="A1:L57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6" totalsRowShown="0" headerRowDxfId="15" dataDxfId="14" headerRowBorderDxfId="12" tableBorderDxfId="13">
  <autoFilter ref="A1:L9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2"/>
  <sheetViews>
    <sheetView workbookViewId="0">
      <selection activeCell="C14" sqref="C1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285.47818541666493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4.9828729166620178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45948.426611342591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43"/>
      <c r="E5" s="140"/>
      <c r="F5" s="141"/>
      <c r="G5" s="142">
        <f ca="1">IFERROR(NOW()-F5,"")</f>
        <v>45948.426611342591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45948.426611342591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45948.426611342591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45948.426611342591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45948.426611342591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45948.426611342591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43"/>
      <c r="E11" s="140"/>
      <c r="F11" s="141"/>
      <c r="G11" s="142">
        <f ca="1">IFERROR(NOW()-F11,"")</f>
        <v>45948.426611342591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45948.426611342591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45948.426611342591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45948.426611342591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45948.426611342591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45948.426611342591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45948.426611342591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45948.426611342591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45948.426611342591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45948.426611342591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45948.426611342591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45948.426611342591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45948.426611342591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45948.426611342591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45948.426611342591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45948.426611342591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45948.426611342591</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45948.426611342591</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45948.426611342591</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45948.426611342591</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45948.426611342591</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45948.426611342591</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45948.426611342591</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45948.426611342591</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45948.426611342591</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45948.426611342591</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45948.426611342591</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45948.426611342591</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45948.426611342591</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45948.426611342591</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45948.426611342591</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45948.426611342591</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45948.426611342591</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45948.426611342591</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45948.426611342591</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45948.426611342591</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45948.426611342591</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45948.426611342591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45948.426611342591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45948.426611342591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45948.426611342591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45948.426611342591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45948.426611342591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45948.426611342591</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45948.426611342591</v>
      </c>
      <c r="H55" s="141"/>
      <c r="I55" s="139" t="str">
        <f>IFERROR(VLOOKUP(D55,DB!A:F,6,0),"")</f>
        <v/>
      </c>
      <c r="J55" s="139" t="str">
        <f>IFERROR(VLOOKUP(D55,DB!A:G,7,0),"")</f>
        <v/>
      </c>
      <c r="K55" s="143"/>
      <c r="L55" s="144" t="str">
        <f>IFERROR(VLOOKUP(D55,DB!A:I,9,0),"")</f>
        <v/>
      </c>
    </row>
    <row r="56" spans="1:12" ht="15" customHeight="1">
      <c r="A56" s="160"/>
      <c r="B56" s="161" t="str">
        <f>IFERROR(VLOOKUP(D56,DB!A:K,11,0),"")</f>
        <v/>
      </c>
      <c r="C56" s="161"/>
      <c r="D56" s="161"/>
      <c r="E56" s="162"/>
      <c r="F56" s="163"/>
      <c r="G56" s="164">
        <f ca="1">IFERROR(NOW()-F56,"")</f>
        <v>45948.426611342591</v>
      </c>
      <c r="H56" s="163"/>
      <c r="I56" s="161" t="str">
        <f>IFERROR(VLOOKUP(D56,DB!A:F,6,0),"")</f>
        <v/>
      </c>
      <c r="J56" s="161" t="str">
        <f>IFERROR(VLOOKUP(D56,DB!A:G,7,0),"")</f>
        <v/>
      </c>
      <c r="K56" s="165"/>
      <c r="L56" s="166" t="str">
        <f>IFERROR(VLOOKUP(D56,DB!A:I,9,0),"")</f>
        <v/>
      </c>
    </row>
    <row r="57" spans="1:12" ht="15" customHeight="1">
      <c r="A57" s="138"/>
      <c r="B57" s="139" t="str">
        <f>IFERROR(VLOOKUP(D57,DB!A:K,11,0),"")</f>
        <v/>
      </c>
      <c r="C57" s="139"/>
      <c r="D57" s="139"/>
      <c r="E57" s="140"/>
      <c r="F57" s="141"/>
      <c r="G57" s="142">
        <f ca="1">IFERROR(NOW()-F57,"")</f>
        <v>45948.426611342591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45948.426611342591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45948.426611342591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45948.426611342591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45948.426611342591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45948.426611342591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45948.426611342591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45948.426611342591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45948.426611342591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45948.426611342591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45948.426611342591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45948.426611342591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45948.426611342591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45948.426611342591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45948.426611342591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45948.426611342591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45948.426611342591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45948.426611342591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45948.426611342591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45948.426611342591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45948.426611342591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45948.426611342591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45948.426611342591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45948.426611342591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45948.426611342591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45948.426611342591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45948.426611342591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45948.426611342591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45948.426611342591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45948.426611342591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45948.426611342591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45948.426611342591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45948.426611342591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45948.426611342591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45948.426611342591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45948.426611342591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45948.426611342591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45948.426611342591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45948.426611342591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45948.426611342591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45948.426611342591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45948.426611342591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45948.426611342591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45948.426611342591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45948.426611342591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45948.426611342591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45948.426611342591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45948.426611342591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45948.426611342591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45948.426611342591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45948.426611342591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45948.426611342591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45948.426611342591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45948.426611342591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45948.426611342591</v>
      </c>
      <c r="H111" s="141"/>
      <c r="I111" s="139" t="str">
        <f>IFERROR(VLOOKUP(D111,DB!A:F,6,0),"")</f>
        <v/>
      </c>
      <c r="J111" s="139" t="str">
        <f>IFERROR(VLOOKUP(D111,DB!A:G,7,0),"")</f>
        <v/>
      </c>
      <c r="K111" s="143"/>
      <c r="L111" s="144" t="str">
        <f>IFERROR(VLOOKUP(D111,DB!A:I,9,0),"")</f>
        <v/>
      </c>
    </row>
    <row r="112" spans="1:12" ht="15" customHeight="1">
      <c r="A112" s="160"/>
      <c r="B112" s="161" t="str">
        <f>IFERROR(VLOOKUP(D112,DB!A:K,11,0),"")</f>
        <v/>
      </c>
      <c r="C112" s="161"/>
      <c r="D112" s="161"/>
      <c r="E112" s="162"/>
      <c r="F112" s="163"/>
      <c r="G112" s="164">
        <f ca="1">IFERROR(NOW()-F112,"")</f>
        <v>45948.426611342591</v>
      </c>
      <c r="H112" s="163"/>
      <c r="I112" s="161" t="str">
        <f>IFERROR(VLOOKUP(D112,DB!A:F,6,0),"")</f>
        <v/>
      </c>
      <c r="J112" s="161" t="str">
        <f>IFERROR(VLOOKUP(D112,DB!A:G,7,0),"")</f>
        <v/>
      </c>
      <c r="K112" s="165"/>
      <c r="L112" s="166" t="str">
        <f>IFERROR(VLOOKUP(D112,DB!A:I,9,0),"")</f>
        <v/>
      </c>
    </row>
  </sheetData>
  <customSheetViews>
    <customSheetView guid="{F6042A99-DD27-4453-835D-0834D95730CC}" filter="1" showAutoFilter="1">
      <pageMargins left="0" right="0" top="0" bottom="0" header="0" footer="0"/>
      <autoFilter ref="B1:M1" xr:uid="{F0CC42A7-B3D5-4554-B99E-9AECAE119AF1}"/>
    </customSheetView>
  </customSheetViews>
  <dataValidations count="2">
    <dataValidation allowBlank="1" showInputMessage="1" showErrorMessage="1" sqref="E1" xr:uid="{5DBA255D-CDD9-49FB-AD3C-AF70AB4EE696}"/>
    <dataValidation type="list" allowBlank="1" showInputMessage="1" showErrorMessage="1" sqref="E2:E11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3"/>
  <sheetViews>
    <sheetView tabSelected="1" workbookViewId="0">
      <selection activeCell="D11" sqref="D11"/>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141.69952800925967</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123.42677337962959</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3.9308358796261018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16188</v>
      </c>
      <c r="E6" s="117" t="s">
        <v>38964</v>
      </c>
      <c r="F6" s="118">
        <v>45948.404062499998</v>
      </c>
      <c r="G6" s="119">
        <f ca="1">IFERROR(NOW()-F6,"-")</f>
        <v>2.2548842593096197E-2</v>
      </c>
      <c r="H6" s="118">
        <v>45948.398182870369</v>
      </c>
      <c r="I6" s="18" t="str">
        <f>IFERROR(VLOOKUP(D6,DB!A:F,6,0),"")</f>
        <v>SCECO</v>
      </c>
      <c r="J6" s="18" t="str">
        <f>IFERROR(VLOOKUP(D6,DB!A:G,7,0),"")</f>
        <v>Vandalized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64"/>
      <c r="E7" s="117"/>
      <c r="F7" s="118"/>
      <c r="G7" s="119">
        <f ca="1">IFERROR(NOW()-F7,"-")</f>
        <v>45948.426611342591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45948.426611342591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45948.426611342591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45948.426611342591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45948.426611342591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45948.426611342591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45948.426611342591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45948.426611342591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45948.426611342591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45948.426611342591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45948.426611342591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45948.426611342591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45948.426611342591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45948.426611342591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45948.426611342591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45948.426611342591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45948.426611342591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45948.426611342591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45948.426611342591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45948.426611342591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45948.426611342591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45948.426611342591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45948.426611342591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45948.426611342591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45948.426611342591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45948.426611342591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45948.426611342591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45948.426611342591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45948.426611342591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45948.426611342591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45948.426611342591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45948.426611342591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45948.426611342591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45948.426611342591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45948.426611342591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45948.426611342591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45948.426611342591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45948.426611342591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45948.426611342591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45948.426611342591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45948.426611342591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45948.426611342591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45948.426611342591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45948.426611342591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45948.426611342591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45948.426611342591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45948.426611342591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45948.426611342591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45948.426611342591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45948.426611342591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45948.426611342591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45948.426611342591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45948.426611342591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45948.426611342591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45948.426611342591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45948.426611342591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45948.426611342591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45948.426611342591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45948.426611342591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45948.426611342591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45948.426611342591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45948.426611342591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45948.426611342591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45948.426611342591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45948.426611342591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45948.426611342591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45948.426611342591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45948.426611342591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45948.426611342591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45948.426611342591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45948.426611342591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45948.426611342591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45948.426611342591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45948.426611342591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45948.426611342591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45948.426611342591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45948.426611342591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45948.426611342591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45948.426611342591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45948.426611342591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45948.426611342591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45948.426611342591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45948.426611342591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45948.426611342591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45948.426611342591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45948.426611342591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45948.426611342591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45948.426611342591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45948.426611342591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45948.426611342591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45948.426611342591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45948.426611342591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45948.426611342591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45948.426611342591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45948.426611342591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45948.426611342591</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45948.426611342591</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sheetData>
  <dataValidations count="2">
    <dataValidation allowBlank="1" showInputMessage="1" showErrorMessage="1" sqref="E1" xr:uid="{4D935161-CDD3-4592-B877-3FB59C99E142}"/>
    <dataValidation type="list" allowBlank="1" showInputMessage="1" showErrorMessage="1" sqref="E3:E10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9" sqref="C19"/>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18" t="s">
        <v>19137</v>
      </c>
      <c r="E2" s="18" t="s">
        <v>38964</v>
      </c>
      <c r="F2" s="20">
        <v>45948.272499999999</v>
      </c>
      <c r="G2" s="21">
        <f t="shared" ref="G2:G51" ca="1" si="0">IFERROR(NOW()-F2,"-")</f>
        <v>0.15411134259193204</v>
      </c>
      <c r="H2" s="22">
        <v>45948.267291666663</v>
      </c>
      <c r="I2" s="19" t="str">
        <f>IFERROR(VLOOKUP(D2,DB!A:F,6,0),"")</f>
        <v>Generator-SG</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45948.426611342591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45948.426611342591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45948.426611342591</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45948.426611342591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45948.426611342591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45948.426611342591</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45948.426611342591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45948.426611342591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45948.426611342591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45948.426611342591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45948.426611342591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45948.426611342591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45948.426611342591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45948.426611342591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45948.426611342591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45948.426611342591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45948.426611342591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45948.426611342591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45948.426611342591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45948.426611342591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45948.426611342591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45948.426611342591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45948.426611342591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45948.426611342591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45948.426611342591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45948.426611342591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45948.426611342591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45948.426611342591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45948.426611342591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45948.426611342591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45948.426611342591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45948.426611342591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45948.426611342591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45948.426611342591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45948.426611342591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45948.426611342591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45948.426611342591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45948.426611342591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45948.426611342591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45948.426611342591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45948.426611342591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45948.426611342591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45948.426611342591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45948.426611342591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45948.426611342591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45948.426611342591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45948.426611342591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45948.426611342591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45948.426611342591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45948.426611342591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45948.426611342591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45948.426611342591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45948.426611342591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45948.426611342591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45948.426611342591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45948.426611342591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45948.426611342591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45948.426611342591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45948.426611342591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45948.426611342591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45948.426611342591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45948.426611342591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45948.426611342591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45948.426611342591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45948.426611342591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45948.426611342591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45948.426611342591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45948.426611342591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45948.426611342591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45948.426611342591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45948.426611342591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45948.426611342591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45948.426611342591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45948.426611342591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45948.426611342591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45948.426611342591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45948.426611342591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45948.426611342591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45948.426611342591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45948.426611342591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45948.426611342591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45948.426611342591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45948.426611342591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45948.426611342591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45948.426611342591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45948.426611342591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45948.426611342591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45948.426611342591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45948.426611342591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45948.426611342591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45948.426611342591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45948.426611342591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45948.426611342591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45948.426611342591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45948.426611342591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45948.426611342591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45948.426611342591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45948.426611342591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45948.426611342591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45948.426611342591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45948.426611342591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45948.426611342591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45948.426611342591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45948.426611342591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45948.426611342591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45948.426611342591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45948.426611342591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45948.426611342591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45948.426611342591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45948.426611342591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45948.426611342591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45948.426611342591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45948.426611342591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45948.426611342591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45948.426611342591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45948.426611342591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45948.426611342591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45948.426611342591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45948.426611342591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45948.426611342591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45948.426611342591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45948.426611342591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45948.426611342591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45948.426611342591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45948.426611342591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45948.426611342591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45948.426611342591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45948.426611342591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45948.426611342591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45948.426611342591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45948.426611342591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45948.426611342591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45948.426611342591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45948.426611342591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45948.426611342591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45948.426611342591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45948.426611342591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45948.426611342591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45948.426611342591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45948.426611342591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45948.426611342591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45948.426611342591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45948.426611342591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45948.426611342591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45948.426611342591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45948.426611342591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45948.426611342591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45948.426611342591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45948.426611342591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45948.426611342591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45948.426611342591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45948.426611342591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45948.426611342591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45948.426611342591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45948.426611342591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45948.426611342591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45948.426611342591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45948.426611342591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45948.426611342591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45948.426611342591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45948.426611342591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45948.426611342591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45948.426611342591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45948.426611342591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45948.426611342591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45948.426611342591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45948.426611342591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45948.426611342591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45948.426611342591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45948.426611342591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45948.426611342591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45948.426611342591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45948.426611342591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45948.426611342591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45948.426611342591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45948.426611342591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45948.426611342591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45948.426611342591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45948.426611342591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45948.426611342591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45948.426611342591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45948.426611342591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45948.426611342591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45948.426611342591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45948.426611342591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45948.426611342591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45948.426611342591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45948.426611342591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45948.426611342591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45948.426611342591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45948.426611342591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45948.426611342591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45948.426611342591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45948.426611342591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45948.426611342591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45948.426611342591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45948.426611342591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45948.426611342591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45948.426611342591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45948.426611342591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45948.426611342591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45948.426611342591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45948.426611342591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45948.426611342591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45948.426611342591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45948.426611342591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45948.426611342591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45948.426611342591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45948.426611342591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45948.426611342591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45948.426611342591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45948.426611342591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45948.426611342591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45948.426611342591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45948.426611342591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45948.426611342591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45948.426611342591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45948.426611342591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45948.426611342591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45948.426611342591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45948.426611342591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45948.426611342591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45948.426611342591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45948.426611342591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45948.426611342591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45948.426611342591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45948.426611342591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45948.426611342591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45948.426611342591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45948.426611342591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45948.426611342591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45948.426611342591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45948.426611342591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45948.426611342591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45948.426611342591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45948.426611342591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45948.426611342591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45948.426611342591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45948.426611342591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45948.426611342591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45948.426611342591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45948.426611342591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45948.426611342591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45948.426611342591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45948.426611342591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45948.426611342591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45948.426611342591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45948.426611342591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45948.426611342591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45948.426611342591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45948.426611342591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45948.426611342591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45948.426611342591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45948.426611342591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45948.426611342591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45948.426611342591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45948.426611342591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45948.426611342591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45948.426611342591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45948.426611342591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45948.426611342591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45948.426611342591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45948.426611342591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45948.426611342591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45948.426611342591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45948.426611342591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45948.426611342591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45948.426611342591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45948.426611342591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45948.426611342591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45948.426611342591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45948.426611342591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45948.426611342591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45948.426611342591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45948.426611342591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45948.426611342591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45948.426611342591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45948.426611342591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45948.426611342591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45948.426611342591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45948.426611342591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45948.426611342591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45948.426611342591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45948.426611342591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45948.426611342591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45948.426611342591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45948.426611342591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45948.426611342591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45948.426611342591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45948.426611342591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45948.426611342591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45948.426611342591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45948.426611342591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45948.426611342591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45948.426611342591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45948.426611342591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45948.426611342591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45948.426611342591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45948.426611342591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45948.426611342591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45948.426611342591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45948.426611342591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45948.426611342591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45948.426611342591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45948.426611342591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45948.426611342591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45948.426611342591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45948.426611342591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45948.426611342591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45948.426611342591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45948.426611342591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45948.426611342591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45948.426611342591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45948.426611342591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45948.426611342591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45948.426611342591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45948.426611342591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45948.426611342591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45948.426611342591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45948.426611342591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45948.426611342591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45948.426611342591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45948.426611342591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45948.426611342591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45948.426611342591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45948.426611342591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45948.426611342591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45948.426611342591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45948.426611342591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45948.426611342591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45948.426611342591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45948.426611342591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45948.426611342591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45948.426611342591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45948.426611342591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45948.426611342591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45948.426611342591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45948.426611342591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45948.426611342591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45948.426611342591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45948.426611342591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45948.426611342591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45948.426611342591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45948.426611342591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45948.426611342591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45948.426611342591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45948.426611342591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45948.426611342591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45948.426611342591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45948.426611342591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45948.426611342591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45948.426611342591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45948.426611342591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45948.426611342591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45948.426611342591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45948.426611342591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45948.426611342591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45948.426611342591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45948.426611342591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45948.426611342591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45948.426611342591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45948.426611342591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45948.426611342591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45948.426611342591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45948.426611342591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45948.426611342591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45948.426611342591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45948.426611342591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45948.426611342591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45948.426611342591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45948.426611342591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45948.426611342591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45948.426611342591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45948.426611342591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45948.426611342591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45948.426611342591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45948.426611342591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45948.426611342591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45948.426611342591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45948.426611342591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45948.426611342591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45948.426611342591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45948.426611342591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45948.426611342591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45948.426611342591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45948.426611342591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45948.426611342591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45948.426611342591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45948.426611342591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45948.426611342591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45948.426611342591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45948.426611342591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45948.426611342591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45948.426611342591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45948.426611342591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45948.426611342591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45948.426611342591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45948.426611342591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45948.426611342591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45948.426611342591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45948.426611342591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45948.426611342591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45948.426611342591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45948.426611342591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45948.426611342591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45948.426611342591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45948.426611342591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45948.426611342591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45948.426611342591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45948.426611342591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45948.426611342591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45948.426611342591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45948.426611342591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45948.426611342591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45948.426611342591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45948.426611342591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45948.426611342591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45948.426611342591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45948.426611342591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45948.426611342591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45948.426611342591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45948.426611342591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45948.426611342591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45948.426611342591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45948.426611342591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45948.426611342591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45948.426611342591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45948.426611342591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45948.426611342591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45948.426611342591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45948.426611342591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45948.426611342591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45948.426611342591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45948.426611342591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45948.426611342591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45948.426611342591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45948.426611342591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45948.426611342591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45948.426611342591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45948.426611342591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45948.426611342591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45948.426611342591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45948.426611342591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45948.426611342591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45948.426611342591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45948.426611342591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45948.426611342591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45948.426611342591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45948.426611342591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45948.426611342591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45948.426611342591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45948.426611342591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45948.426611342591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45948.426611342591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45948.426611342591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45948.426611342591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45948.426611342591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45948.426611342591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45948.426611342591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45948.426611342591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45948.426611342591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45948.426611342591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45948.426611342591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45948.426611342591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45948.426611342591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45948.426611342591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45948.426611342591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45948.426611342591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45948.426611342591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45948.426611342591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45948.426611342591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45948.426611342591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45948.426611342591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45948.426611342591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45948.426611342591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45948.426611342591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45948.426611342591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45948.426611342591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45948.426611342591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45948.426611342591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45948.426611342591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45948.426611342591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45948.426611342591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45948.426611342591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45948.426611342591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45948.426611342591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45948.426611342591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45948.426611342591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45948.426611342591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45948.426611342591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45948.426611342591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45948.426611342591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45948.426611342591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45948.426611342591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45948.426611342591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45948.426611342591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45948.426611342591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45948.426611342591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45948.426611342591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45948.426611342591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45948.426611342591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45948.426611342591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45948.426611342591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45948.426611342591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45948.426611342591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45948.426611342591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45948.426611342591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45948.426611342591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45948.426611342591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45948.426611342591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45948.426611342591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45948.426611342591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45948.426611342591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45948.426611342591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45948.426611342591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45948.426611342591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45948.426611342591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45948.426611342591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45948.426611342591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45948.426611342591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45948.426611342591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45948.426611342591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45948.426611342591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45948.426611342591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45948.426611342591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45948.426611342591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45948.426611342591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45948.426611342591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45948.426611342591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45948.426611342591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45948.426611342591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45948.426611342591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45948.426611342591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45948.426611342591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45948.426611342591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45948.426611342591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45948.426611342591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45948.426611342591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45948.426611342591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45948.426611342591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45948.426611342591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45948.426611342591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45948.426611342591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45948.426611342591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45948.426611342591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45948.426611342591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45948.426611342591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45948.426611342591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45948.426611342591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45948.426611342591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45948.426611342591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45948.426611342591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45948.426611342591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45948.426611342591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45948.426611342591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45948.426611342591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45948.426611342591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45948.426611342591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45948.426611342591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45948.426611342591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45948.426611342591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45948.426611342591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45948.426611342591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45948.426611342591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45948.426611342591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45948.426611342591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45948.426611342591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45948.426611342591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45948.426611342591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45948.426611342591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45948.426611342591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45948.426611342591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45948.426611342591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45948.426611342591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45948.426611342591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45948.426611342591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45948.426611342591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45948.426611342591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45948.426611342591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45948.426611342591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45948.426611342591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45948.426611342591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45948.426611342591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45948.426611342591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45948.426611342591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45948.426611342591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45948.426611342591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45948.426611342591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45948.426611342591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45948.426611342591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45948.426611342591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45948.426611342591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45948.426611342591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45948.426611342591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45948.426611342591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45948.426611342591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45948.426611342591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45948.426611342591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45948.426611342591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45948.426611342591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45948.426611342591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45948.426611342591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45948.426611342591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45948.426611342591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45948.426611342591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45948.426611342591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45948.426611342591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45948.426611342591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45948.426611342591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45948.426611342591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45948.426611342591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45948.426611342591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45948.426611342591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45948.426611342591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45948.426611342591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45948.426611342591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45948.426611342591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45948.426611342591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45948.426611342591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45948.426611342591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45948.426611342591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45948.426611342591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45948.426611342591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45948.426611342591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45948.426611342591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45948.426611342591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45948.426611342591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45948.426611342591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45948.426611342591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45948.426611342591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45948.426611342591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45948.426611342591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45948.426611342591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45948.426611342591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45948.426611342591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45948.426611342591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45948.426611342591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45948.426611342591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45948.426611342591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45948.426611342591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45948.426611342591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45948.426611342591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45948.426611342591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45948.426611342591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45948.426611342591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45948.426611342591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45948.426611342591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45948.426611342591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45948.426611342591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45948.426611342591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45948.426611342591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45948.426611342591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45948.426611342591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45948.426611342591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45948.426611342591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45948.426611342591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45948.426611342591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45948.426611342591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45948.426611342591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45948.426611342591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45948.426611342591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45948.426611342591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45948.426611342591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45948.426611342591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45948.426611342591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45948.426611342591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45948.426611342591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45948.426611342591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45948.426611342591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45948.426611342591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45948.426611342591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45948.426611342591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45948.426611342591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45948.426611342591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45948.426611342591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45948.426611342591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45948.426611342591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45948.426611342591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45948.426611342591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45948.426611342591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45948.426611342591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45948.426611342591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45948.426611342591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45948.426611342591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45948.426611342591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45948.426611342591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45948.426611342591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45948.426611342591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45948.426611342591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45948.426611342591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45948.426611342591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45948.426611342591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45948.426611342591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45948.426611342591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45948.426611342591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45948.426611342591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45948.426611342591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45948.426611342591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45948.426611342591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45948.426611342591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45948.426611342591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45948.426611342591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45948.426611342591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45948.426611342591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45948.426611342591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45948.426611342591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45948.426611342591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45948.426611342591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45948.426611342591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45948.426611342591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45948.426611342591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45948.426611342591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45948.426611342591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45948.426611342591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45948.426611342591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45948.426611342591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45948.426611342591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45948.426611342591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45948.426611342591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45948.426611342591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45948.426611342591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45948.426611342591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45948.426611342591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45948.426611342591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45948.426611342591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45948.426611342591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45948.426611342591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45948.426611342591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45948.426611342591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45948.426611342591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45948.426611342591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45948.426611342591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45948.426611342591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45948.426611342591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45948.426611342591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45948.426611342591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45948.426611342591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45948.426611342591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45948.426611342591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45948.426611342591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45948.426611342591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45948.426611342591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45948.426611342591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45948.426611342591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45948.426611342591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45948.426611342591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45948.426611342591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45948.426611342591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45948.426611342591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45948.426611342591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45948.426611342591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45948.426611342591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45948.426611342591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45948.426611342591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45948.426611342591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45948.426611342591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45948.426611342591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45948.426611342591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45948.426611342591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45948.426611342591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45948.426611342591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45948.426611342591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45948.426611342591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45948.426611342591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45948.426611342591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45948.426611342591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45948.426611342591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45948.426611342591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45948.426611342591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45948.426611342591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45948.426611342591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45948.426611342591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45948.426611342591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45948.426611342591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45948.426611342591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45948.426611342591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45948.426611342591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45948.426611342591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45948.426611342591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45948.426611342591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45948.426611342591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45948.426611342591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45948.426611342591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45948.426611342591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45948.426611342591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45948.426611342591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45948.426611342591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45948.426611342591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45948.426611342591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45948.426611342591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45948.426611342591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45948.426611342591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45948.426611342591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45948.426611342591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45948.426611342591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45948.426611342591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45948.426611342591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45948.426611342591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45948.426611342591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45948.426611342591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45948.426611342591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45948.426611342591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45948.426611342591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45948.426611342591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45948.426611342591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45948.426611342591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45948.426611342591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45948.426611342591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45948.426611342591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45948.426611342591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45948.426611342591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45948.426611342591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45948.426611342591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45948.426611342591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45948.426611342591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45948.426611342591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45948.426611342591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45948.426611342591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45948.426611342591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45948.426611342591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45948.426611342591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45948.426611342591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45948.426611342591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45948.426611342591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45948.426611342591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45948.426611342591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45948.426611342591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45948.426611342591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45948.426611342591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45948.426611342591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45948.426611342591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45948.426611342591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45948.426611342591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45948.426611342591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45948.426611342591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45948.426611342591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45948.426611342591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45948.426611342591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45948.426611342591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45948.426611342591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45948.426611342591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45948.426611342591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45948.426611342591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45948.426611342591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45948.426611342591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45948.426611342591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45948.426611342591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45948.426611342591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45948.426611342591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45948.426611342591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45948.426611342591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45948.426611342591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45948.426611342591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45948.426611342591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45948.426611342591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45948.426611342591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45948.426611342591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45948.426611342591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45948.426611342591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45948.426611342591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45948.426611342591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45948.426611342591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45948.426611342591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45948.426611342591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45948.426611342591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45948.426611342591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45948.426611342591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45948.426611342591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45948.426611342591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45948.426611342591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45948.426611342591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45948.426611342591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45948.426611342591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45948.426611342591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45948.426611342591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45948.426611342591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45948.426611342591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45948.426611342591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45948.426611342591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45948.426611342591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45948.426611342591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45948.426611342591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45948.426611342591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45948.426611342591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45948.426611342591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45948.426611342591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45948.426611342591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45948.426611342591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45948.426611342591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45948.426611342591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45948.426611342591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45948.426611342591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45948.426611342591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45948.426611342591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45948.426611342591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45948.426611342591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45948.426611342591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45948.426611342591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45948.426611342591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45948.426611342591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45948.426611342591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45948.426611342591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45948.426611342591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45948.426611342591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45948.426611342591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45948.426611342591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45948.426611342591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45948.426611342591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45948.426611342591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45948.426611342591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45948.426611342591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45948.426611342591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45948.426611342591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45948.426611342591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45948.426611342591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45948.426611342591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45948.426611342591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45948.426611342591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45948.426611342591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45948.426611342591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45948.426611342591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45948.426611342591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45948.426611342591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45948.426611342591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45948.426611342591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45948.426611342591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45948.426611342591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45948.426611342591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45948.426611342591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45948.426611342591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45948.426611342591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45948.426611342591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45948.426611342591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45948.426611342591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45948.426611342591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45948.426611342591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45948.426611342591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45948.426611342591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45948.426611342591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45948.426611342591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45948.426611342591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45948.426611342591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45948.426611342591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45948.426611342591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45948.426611342591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45948.426611342591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45948.426611342591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45948.426611342591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45948.426611342591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45948.426611342591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45948.426611342591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45948.426611342591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45948.426611342591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45948.426611342591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45948.426611342591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45948.426611342591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45948.426611342591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45948.426611342591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45948.426611342591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45948.426611342591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45948.426611342591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45948.426611342591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45948.426611342591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45948.426611342591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45948.426611342591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45948.426611342591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45948.426611342591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45948.426611342591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45948.426611342591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45948.426611342591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45948.426611342591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45948.426611342591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45948.426611342591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45948.426611342591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45948.426611342591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45948.426611342591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45948.426611342591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45948.426611342591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45948.426611342591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45948.426611342591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45948.426611342591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45948.426611342591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45948.426611342591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45948.426611342591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45948.426611342591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45948.426611342591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45948.426611342591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45948.426611342591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45948.426611342591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45948.426611342591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45948.426611342591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45948.426611342591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45948.426611342591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45948.426611342591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45948.426611342591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45948.426611342591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45948.426611342591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45948.426611342591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45948.426611342591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45948.426611342591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45948.426611342591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45948.426611342591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45948.426611342591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45948.426611342591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45948.426611342591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45948.426611342591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45948.426611342591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45948.426611342591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45948.426611342591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45948.426611342591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45948.426611342591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45948.426611342591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45948.426611342591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45948.426611342591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45948.426611342591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45948.426611342591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45948.426611342591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45948.426611342591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45948.426611342591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45948.426611342591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45948.426611342591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45948.426611342591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45948.426611342591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45948.426611342591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45948.426611342591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45948.426611342591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45948.426611342591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45948.426611342591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45948.426611342591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45948.426611342591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45948.426611342591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45948.426611342591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45948.426611342591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45948.426611342591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45948.426611342591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45948.426611342591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45948.426611342591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45948.426611342591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45948.426611342591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45948.426611342591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45948.426611342591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45948.426611342591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45948.426611342591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45948.426611342591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45948.426611342591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45948.426611342591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45948.426611342591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45948.426611342591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45948.426611342591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45948.426611342591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45948.426611342591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45948.426611342591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45948.426611342591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45948.426611342591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45948.426611342591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45948.426611342591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45948.426611342591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45948.426611342591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45948.426611342591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45948.426611342591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45948.426611342591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45948.426611342591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45948.426611342591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45948.426611342591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45948.426611342591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45948.426611342591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45948.426611342591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45948.426611342591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45948.426611342591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45948.426611342591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45948.426611342591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45948.426611342591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45948.426611342591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45948.426611342591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45948.426611342591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45948.426611342591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45948.426611342591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45948.426611342591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45948.426611342591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45948.426611342591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45948.426611342591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45948.426611342591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45948.426611342591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45948.426611342591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45948.426611342591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45948.426611342591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45948.426611342591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45948.426611342591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45948.426611342591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45948.426611342591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45948.426611342591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45948.426611342591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45948.426611342591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45948.426611342591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45948.426611342591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45948.426611342591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45948.426611342591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45948.426611342591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45948.426611342591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45948.426611342591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45948.426611342591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45948.426611342591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45948.426611342591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45948.426611342591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45948.426611342591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45948.426611342591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45948.426611342591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45948.426611342591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45948.426611342591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45948.426611342591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45948.426611342591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45948.426611342591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45948.426611342591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45948.426611342591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45948.426611342591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45948.426611342591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45948.426611342591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45948.426611342591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45948.426611342591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45948.426611342591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45948.426611342591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45948.426611342591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45948.426611342591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45948.426611342591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45948.426611342591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45948.426611342591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45948.426611342591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45948.426611342591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45948.426611342591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45948.426611342591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45948.426611342591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45948.426611342591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45948.426611342591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45948.426611342591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45948.426611342591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45948.426611342591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45948.426611342591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45948.426611342591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45948.426611342591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45948.426611342591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45948.426611342591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45948.426611342591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45948.426611342591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45948.426611342591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45948.426611342591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45948.426611342591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45948.426611342591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45948.426611342591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45948.426611342591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45948.426611342591</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45948.426611342591</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45948.426611342591</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5"/>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244.94589374999487</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0.93151874999603024</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96"/>
      <c r="E4" s="101"/>
      <c r="F4" s="128"/>
      <c r="G4" s="129">
        <f ca="1">IFERROR(NOW()-F4,"")</f>
        <v>45948.426611342591</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45948.426611342591</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45948.426611342591</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45948.426611342591</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27"/>
      <c r="F8" s="128"/>
      <c r="G8" s="129">
        <f ca="1">IFERROR(NOW()-F8,"")</f>
        <v>45948.426611342591</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27"/>
      <c r="F9" s="128"/>
      <c r="G9" s="129">
        <f ca="1">IFERROR(NOW()-F9,"")</f>
        <v>45948.426611342591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45948.426611342591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45948.426611342591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45948.426611342591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45948.426611342591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45948.426611342591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45948.426611342591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45948.426611342591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45948.426611342591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45948.426611342591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45948.426611342591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45948.426611342591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45948.426611342591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45948.426611342591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45948.426611342591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45948.426611342591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45948.426611342591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45948.426611342591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45948.426611342591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45948.426611342591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45948.426611342591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45948.426611342591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45948.426611342591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45948.426611342591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45948.426611342591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45948.426611342591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45948.426611342591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45948.426611342591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45948.426611342591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45948.426611342591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45948.426611342591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45948.426611342591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45948.426611342591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45948.426611342591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45948.426611342591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45948.426611342591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45948.426611342591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45948.426611342591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45948.426611342591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45948.426611342591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45948.426611342591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45948.426611342591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45948.426611342591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45948.426611342591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45948.426611342591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45948.426611342591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45948.426611342591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45948.426611342591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45948.426611342591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45948.426611342591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45948.426611342591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45948.426611342591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45948.426611342591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45948.426611342591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45948.426611342591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45948.426611342591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45948.426611342591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45948.426611342591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45948.426611342591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45948.426611342591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45948.426611342591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45948.426611342591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45948.426611342591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45948.426611342591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45948.426611342591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45948.426611342591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45948.426611342591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45948.426611342591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45948.426611342591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45948.426611342591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45948.426611342591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45948.426611342591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45948.426611342591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45948.426611342591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45948.426611342591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45948.426611342591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45948.426611342591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45948.426611342591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45948.426611342591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45948.426611342591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45948.426611342591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45948.426611342591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45948.426611342591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45948.426611342591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45948.426611342591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45948.426611342591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45948.426611342591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45948.426611342591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45948.426611342591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45948.426611342591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45948.426611342591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45948.426611342591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45948.426611342591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45948.426611342591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45948.426611342591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45948.426611342591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45948.426611342591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45948.426611342591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45948.426611342591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45948.426611342591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45948.426611342591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45948.426611342591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45948.426611342591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45948.426611342591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45948.426611342591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45948.426611342591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45948.426611342591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45948.426611342591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45948.426611342591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45948.426611342591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45948.426611342591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45948.426611342591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45948.426611342591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45948.426611342591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45948.426611342591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45948.426611342591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45948.426611342591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45948.426611342591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45948.426611342591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45948.426611342591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45948.426611342591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45948.426611342591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45948.426611342591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45948.426611342591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45948.426611342591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45948.426611342591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45948.426611342591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45948.426611342591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45948.426611342591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45948.426611342591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45948.426611342591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45948.426611342591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45948.426611342591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45948.426611342591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45948.426611342591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45948.426611342591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45948.426611342591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45948.426611342591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45948.426611342591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45948.426611342591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45948.426611342591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45948.426611342591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45948.426611342591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45948.426611342591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45948.426611342591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45948.426611342591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45948.426611342591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45948.426611342591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45948.426611342591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45948.426611342591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45948.426611342591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45948.426611342591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45948.426611342591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45948.426611342591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45948.426611342591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45948.426611342591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45948.426611342591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45948.426611342591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45948.426611342591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45948.426611342591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45948.426611342591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45948.426611342591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45948.426611342591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45948.426611342591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45948.426611342591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45948.426611342591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45948.426611342591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45948.426611342591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45948.426611342591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45948.426611342591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45948.426611342591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45948.426611342591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45948.426611342591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45948.426611342591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45948.426611342591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45948.426611342591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45948.426611342591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45948.426611342591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45948.426611342591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45948.426611342591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45948.426611342591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45948.426611342591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45948.426611342591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45948.426611342591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45948.426611342591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45948.426611342591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45948.426611342591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45948.426611342591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45948.426611342591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45948.426611342591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45948.426611342591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45948.426611342591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45948.426611342591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45948.426611342591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45948.426611342591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45948.426611342591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45948.426611342591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45948.426611342591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45948.426611342591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45948.426611342591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45948.426611342591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45948.426611342591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45948.426611342591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45948.426611342591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45948.426611342591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45948.426611342591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45948.426611342591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45948.426611342591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45948.426611342591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45948.426611342591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45948.426611342591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45948.426611342591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45948.426611342591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45948.426611342591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45948.426611342591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45948.426611342591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45948.426611342591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45948.426611342591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45948.426611342591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45948.426611342591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45948.426611342591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45948.426611342591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45948.426611342591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45948.426611342591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45948.426611342591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45948.426611342591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45948.426611342591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45948.426611342591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45948.426611342591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45948.426611342591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45948.426611342591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45948.426611342591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45948.426611342591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45948.426611342591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45948.426611342591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45948.426611342591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45948.426611342591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45948.426611342591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45948.426611342591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45948.426611342591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45948.426611342591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45948.426611342591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45948.426611342591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45948.426611342591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45948.426611342591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45948.426611342591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45948.426611342591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45948.426611342591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45948.426611342591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45948.426611342591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45948.426611342591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45948.426611342591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45948.426611342591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45948.426611342591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45948.426611342591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45948.426611342591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45948.426611342591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45948.426611342591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45948.426611342591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45948.426611342591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45948.426611342591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45948.426611342591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45948.426611342591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45948.426611342591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45948.426611342591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45948.426611342591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45948.426611342591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45948.426611342591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45948.426611342591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45948.426611342591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45948.426611342591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45948.426611342591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45948.426611342591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45948.426611342591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45948.426611342591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45948.426611342591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45948.426611342591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45948.426611342591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45948.426611342591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45948.426611342591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45948.426611342591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45948.426611342591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45948.426611342591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45948.426611342591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45948.426611342591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45948.426611342591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45948.426611342591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45948.426611342591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45948.426611342591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45948.426611342591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45948.426611342591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45948.426611342591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45948.426611342591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45948.426611342591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45948.426611342591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45948.426611342591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45948.426611342591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45948.426611342591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45948.426611342591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45948.426611342591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45948.426611342591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45948.426611342591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45948.426611342591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45948.426611342591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45948.426611342591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45948.426611342591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45948.426611342591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45948.426611342591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45948.426611342591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45948.426611342591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45948.426611342591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45948.426611342591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45948.426611342591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45948.426611342591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45948.426611342591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45948.426611342591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45948.426611342591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45948.426611342591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45948.426611342591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45948.426611342591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45948.426611342591</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45948.426611342591</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45948.426611342591</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45948.426611342591</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45948.426611342591</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45948.426611342591</v>
      </c>
      <c r="H334" s="128"/>
      <c r="I334" s="124" t="str">
        <f>IFERROR(VLOOKUP(D334,DB!A:F,6,0),"")</f>
        <v/>
      </c>
      <c r="J334" s="124" t="str">
        <f>IFERROR(VLOOKUP(D334,DB!A:G,7,0),"")</f>
        <v/>
      </c>
      <c r="K334" s="130"/>
      <c r="L334" s="126" t="str">
        <f>IFERROR(VLOOKUP(D334,DB!A:I,9,0),"")</f>
        <v/>
      </c>
    </row>
    <row r="335" spans="1:12" ht="15" customHeight="1">
      <c r="A335" s="131"/>
      <c r="B335" s="131" t="str">
        <f>IFERROR(VLOOKUP(D335,DB!A:K,11,0),"")</f>
        <v/>
      </c>
      <c r="C335" s="132"/>
      <c r="D335" s="133"/>
      <c r="E335" s="134"/>
      <c r="F335" s="135"/>
      <c r="G335" s="136">
        <f ca="1">IFERROR(NOW()-F335,"")</f>
        <v>45948.426611342591</v>
      </c>
      <c r="H335" s="135"/>
      <c r="I335" s="131" t="str">
        <f>IFERROR(VLOOKUP(D335,DB!A:F,6,0),"")</f>
        <v/>
      </c>
      <c r="J335" s="131" t="str">
        <f>IFERROR(VLOOKUP(D335,DB!A:G,7,0),"")</f>
        <v/>
      </c>
      <c r="K335" s="137"/>
      <c r="L335" s="133" t="str">
        <f>IFERROR(VLOOKUP(D335,DB!A:I,9,0),"")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1"/>
  <sheetViews>
    <sheetView workbookViewId="0">
      <selection activeCell="D6" sqref="D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56.594551157402748</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22.237734027774422</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3.6550372685160255</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0" ca="1" si="2">IFERROR(NOW()-F5,"")</f>
        <v>0.9287988425930962</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37"/>
      <c r="E6" s="37"/>
      <c r="F6" s="38"/>
      <c r="G6" s="39">
        <f t="shared" ca="1" si="2"/>
        <v>45948.426611342591</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45948.426611342591</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45948.426611342591</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45948.426611342591</v>
      </c>
      <c r="H9" s="38"/>
      <c r="I9" s="37" t="str">
        <f>IFERROR(VLOOKUP(D9,DB!A:F,6,0),"")</f>
        <v/>
      </c>
      <c r="J9" s="37" t="str">
        <f>IFERROR(VLOOKUP(D9,DB!A:G,7,0),"")</f>
        <v/>
      </c>
      <c r="K9" s="37"/>
      <c r="L9" s="37" t="str">
        <f>IFERROR(VLOOKUP(D9,DB!A:I,9,0),"")</f>
        <v/>
      </c>
    </row>
    <row r="10" spans="1:13" ht="15">
      <c r="A10" s="81"/>
      <c r="B10" s="81" t="str">
        <f>IFERROR(VLOOKUP(D10,DB!A:K,11,0),"")</f>
        <v/>
      </c>
      <c r="C10" s="81"/>
      <c r="D10" s="81"/>
      <c r="E10" s="81"/>
      <c r="F10" s="120"/>
      <c r="G10" s="121">
        <f t="shared" ca="1" si="2"/>
        <v>45948.426611342591</v>
      </c>
      <c r="H10" s="120"/>
      <c r="I10" s="81" t="str">
        <f>IFERROR(VLOOKUP(D10,DB!A:F,6,0),"")</f>
        <v/>
      </c>
      <c r="J10" s="81" t="str">
        <f>IFERROR(VLOOKUP(D10,DB!A:G,7,0),"")</f>
        <v/>
      </c>
      <c r="K10" s="81"/>
      <c r="L10" s="81" t="str">
        <f>IFERROR(VLOOKUP(D10,DB!A:I,9,0),"")</f>
        <v/>
      </c>
    </row>
    <row r="11" spans="1:13" ht="15">
      <c r="A11" s="167"/>
      <c r="B11" s="167" t="str">
        <f>IFERROR(VLOOKUP(D11,DB!A:K,11,0),"")</f>
        <v/>
      </c>
      <c r="C11" s="167"/>
      <c r="D11" s="167"/>
      <c r="E11" s="167"/>
      <c r="F11" s="168"/>
      <c r="G11" s="169">
        <f ca="1">IFERROR(NOW()-F11,"")</f>
        <v>45948.426611342591</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45948.426611342591</v>
      </c>
      <c r="H12" s="168"/>
      <c r="I12" s="167" t="str">
        <f>IFERROR(VLOOKUP(D12,DB!A:F,6,0),"")</f>
        <v/>
      </c>
      <c r="J12" s="167" t="str">
        <f>IFERROR(VLOOKUP(D12,DB!A:G,7,0),"")</f>
        <v/>
      </c>
      <c r="K12" s="167"/>
      <c r="L12" s="167" t="str">
        <f>IFERROR(VLOOKUP(D12,DB!A:I,9,0),"")</f>
        <v/>
      </c>
    </row>
    <row r="13" spans="1:13" ht="15">
      <c r="A13" s="167"/>
      <c r="B13" s="167" t="str">
        <f>IFERROR(VLOOKUP(D13,DB!A:K,11,0),"")</f>
        <v/>
      </c>
      <c r="C13" s="167"/>
      <c r="D13" s="167"/>
      <c r="E13" s="167"/>
      <c r="F13" s="168"/>
      <c r="G13" s="169">
        <f ca="1">IFERROR(NOW()-F13,"")</f>
        <v>45948.426611342591</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45948.426611342591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45948.426611342591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45948.426611342591</v>
      </c>
      <c r="H16" s="168"/>
      <c r="I16" s="167" t="str">
        <f>IFERROR(VLOOKUP(D16,DB!A:F,6,0),"")</f>
        <v/>
      </c>
      <c r="J16" s="167" t="str">
        <f>IFERROR(VLOOKUP(D16,DB!A:G,7,0),"")</f>
        <v/>
      </c>
      <c r="K16" s="167"/>
      <c r="L16" s="167" t="str">
        <f>IFERROR(VLOOKUP(D16,DB!A:I,9,0),"")</f>
        <v/>
      </c>
    </row>
    <row r="17" spans="1:12" ht="15.75">
      <c r="A17" s="167"/>
      <c r="B17" s="167" t="str">
        <f>IFERROR(VLOOKUP(D17,DB!A:K,11,0),"")</f>
        <v/>
      </c>
      <c r="C17" s="167"/>
      <c r="D17" s="170"/>
      <c r="E17" s="167"/>
      <c r="F17" s="168"/>
      <c r="G17" s="169">
        <f ca="1">IFERROR(NOW()-F17,"")</f>
        <v>45948.426611342591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45948.426611342591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45948.426611342591</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45948.426611342591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45948.426611342591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45948.426611342591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45948.426611342591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45948.426611342591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45948.426611342591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45948.426611342591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45948.426611342591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45948.426611342591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45948.426611342591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45948.426611342591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45948.426611342591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45948.426611342591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45948.426611342591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45948.426611342591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45948.426611342591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45948.426611342591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45948.426611342591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45948.426611342591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45948.426611342591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45948.426611342591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45948.426611342591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45948.426611342591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45948.426611342591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45948.426611342591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45948.426611342591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45948.426611342591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45948.426611342591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45948.426611342591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45948.426611342591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45948.426611342591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45948.426611342591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45948.426611342591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45948.426611342591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45948.426611342591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45948.426611342591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45948.426611342591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45948.426611342591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45948.426611342591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45948.426611342591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45948.426611342591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45948.426611342591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45948.426611342591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45948.426611342591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45948.426611342591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45948.426611342591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45948.426611342591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45948.426611342591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45948.426611342591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45948.426611342591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45948.426611342591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45948.426611342591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45948.426611342591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45948.426611342591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45948.426611342591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45948.426611342591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45948.426611342591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45948.426611342591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45948.426611342591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45948.426611342591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45948.426611342591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45948.426611342591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45948.426611342591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45948.426611342591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45948.426611342591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45948.426611342591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45948.426611342591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45948.426611342591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45948.426611342591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45948.426611342591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45948.426611342591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45948.426611342591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45948.426611342591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45948.426611342591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45948.426611342591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45948.426611342591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45948.426611342591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45948.426611342591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45948.426611342591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45948.426611342591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45948.426611342591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45948.426611342591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45948.426611342591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45948.426611342591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45948.426611342591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45948.426611342591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45948.426611342591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45948.426611342591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45948.426611342591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45948.426611342591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45948.426611342591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45948.426611342591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45948.426611342591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45948.426611342591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45948.426611342591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45948.426611342591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45948.426611342591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45948.426611342591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45948.426611342591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45948.426611342591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45948.426611342591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45948.426611342591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45948.426611342591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45948.426611342591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45948.426611342591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45948.426611342591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45948.426611342591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45948.426611342591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45948.426611342591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45948.426611342591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45948.426611342591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45948.426611342591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45948.426611342591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45948.426611342591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45948.426611342591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45948.426611342591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45948.426611342591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45948.426611342591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45948.426611342591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45948.426611342591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45948.426611342591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45948.426611342591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45948.426611342591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45948.426611342591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45948.426611342591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45948.426611342591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45948.426611342591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45948.426611342591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45948.426611342591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45948.426611342591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45948.426611342591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45948.426611342591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45948.426611342591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45948.426611342591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45948.426611342591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45948.426611342591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45948.426611342591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45948.426611342591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45948.426611342591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45948.426611342591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45948.426611342591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45948.426611342591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45948.426611342591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45948.426611342591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45948.426611342591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45948.426611342591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45948.426611342591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45948.426611342591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45948.426611342591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45948.426611342591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45948.426611342591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45948.426611342591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45948.426611342591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45948.426611342591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45948.426611342591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45948.426611342591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45948.426611342591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45948.426611342591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45948.426611342591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45948.426611342591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45948.426611342591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45948.426611342591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45948.426611342591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45948.426611342591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45948.426611342591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45948.426611342591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45948.426611342591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45948.426611342591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45948.426611342591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45948.426611342591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45948.426611342591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45948.426611342591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45948.426611342591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45948.426611342591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45948.426611342591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45948.426611342591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45948.426611342591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45948.426611342591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45948.426611342591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45948.426611342591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45948.426611342591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45948.426611342591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45948.426611342591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45948.426611342591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45948.426611342591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45948.426611342591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45948.426611342591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45948.426611342591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45948.426611342591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45948.426611342591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45948.426611342591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45948.426611342591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45948.426611342591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45948.426611342591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45948.426611342591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45948.426611342591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45948.426611342591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45948.426611342591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45948.426611342591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45948.426611342591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45948.426611342591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45948.426611342591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45948.426611342591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45948.426611342591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45948.426611342591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45948.426611342591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45948.426611342591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45948.426611342591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45948.426611342591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45948.426611342591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45948.426611342591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45948.426611342591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45948.426611342591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45948.426611342591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45948.426611342591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45948.426611342591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45948.426611342591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45948.426611342591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45948.426611342591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45948.426611342591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45948.426611342591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45948.426611342591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45948.426611342591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45948.426611342591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45948.426611342591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45948.426611342591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45948.426611342591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45948.426611342591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45948.426611342591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45948.426611342591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45948.426611342591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45948.426611342591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45948.426611342591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45948.426611342591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45948.426611342591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45948.426611342591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45948.426611342591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45948.426611342591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45948.426611342591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45948.426611342591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45948.426611342591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45948.426611342591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45948.426611342591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45948.426611342591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45948.426611342591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45948.426611342591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45948.426611342591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45948.426611342591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45948.426611342591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45948.426611342591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45948.426611342591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45948.426611342591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45948.426611342591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45948.426611342591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45948.426611342591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45948.426611342591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45948.426611342591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45948.426611342591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45948.426611342591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45948.426611342591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45948.426611342591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45948.426611342591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45948.426611342591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45948.426611342591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45948.426611342591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45948.426611342591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45948.426611342591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45948.426611342591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45948.426611342591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45948.426611342591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45948.426611342591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45948.426611342591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45948.426611342591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45948.426611342591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45948.426611342591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45948.426611342591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45948.426611342591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45948.426611342591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45948.426611342591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45948.426611342591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45948.426611342591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45948.426611342591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45948.426611342591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45948.426611342591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45948.426611342591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45948.426611342591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45948.426611342591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45948.426611342591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45948.426611342591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45948.426611342591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45948.426611342591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45948.426611342591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45948.426611342591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45948.426611342591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45948.426611342591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45948.426611342591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45948.426611342591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45948.426611342591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45948.426611342591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45948.426611342591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45948.426611342591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45948.426611342591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45948.426611342591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45948.426611342591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45948.426611342591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45948.426611342591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45948.426611342591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45948.426611342591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45948.426611342591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45948.426611342591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45948.426611342591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45948.426611342591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45948.426611342591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45948.426611342591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45948.426611342591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45948.426611342591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45948.426611342591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45948.426611342591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45948.426611342591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45948.426611342591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45948.426611342591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45948.426611342591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45948.426611342591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45948.426611342591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45948.426611342591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45948.426611342591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45948.426611342591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45948.426611342591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45948.426611342591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45948.426611342591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45948.426611342591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45948.426611342591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45948.426611342591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45948.426611342591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45948.426611342591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45948.426611342591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45948.426611342591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45948.426611342591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45948.426611342591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45948.426611342591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45948.426611342591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45948.426611342591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45948.426611342591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45948.426611342591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45948.426611342591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45948.426611342591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45948.426611342591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45948.426611342591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45948.426611342591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45948.426611342591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45948.426611342591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45948.426611342591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45948.426611342591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45948.426611342591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45948.426611342591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45948.426611342591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45948.426611342591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45948.426611342591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45948.426611342591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45948.426611342591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45948.426611342591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45948.426611342591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45948.426611342591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45948.426611342591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45948.426611342591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45948.426611342591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45948.426611342591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45948.426611342591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45948.426611342591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45948.426611342591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45948.426611342591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45948.426611342591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45948.426611342591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45948.426611342591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45948.426611342591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45948.426611342591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45948.426611342591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45948.426611342591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45948.426611342591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45948.426611342591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45948.426611342591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45948.426611342591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45948.426611342591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45948.426611342591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45948.426611342591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45948.426611342591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45948.426611342591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45948.426611342591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45948.426611342591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45948.426611342591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45948.426611342591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45948.426611342591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45948.426611342591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45948.426611342591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45948.426611342591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45948.426611342591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45948.426611342591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45948.426611342591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45948.426611342591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45948.426611342591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45948.426611342591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45948.426611342591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45948.426611342591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45948.426611342591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45948.426611342591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45948.426611342591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45948.426611342591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45948.426611342591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45948.426611342591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45948.426611342591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45948.426611342591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45948.426611342591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45948.426611342591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45948.426611342591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45948.426611342591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45948.426611342591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45948.426611342591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45948.426611342591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45948.426611342591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45948.426611342591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45948.426611342591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45948.426611342591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45948.426611342591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45948.426611342591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45948.426611342591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45948.426611342591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45948.426611342591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45948.426611342591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45948.426611342591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45948.426611342591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45948.426611342591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45948.426611342591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45948.426611342591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45948.426611342591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45948.426611342591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45948.426611342591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45948.426611342591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45948.426611342591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45948.426611342591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45948.426611342591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45948.426611342591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45948.426611342591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45948.426611342591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45948.426611342591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45948.426611342591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45948.426611342591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45948.426611342591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45948.426611342591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45948.426611342591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45948.426611342591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45948.426611342591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45948.426611342591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45948.426611342591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45948.426611342591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45948.426611342591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45948.426611342591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45948.426611342591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45948.426611342591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45948.426611342591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45948.426611342591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45948.426611342591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45948.426611342591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45948.426611342591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45948.426611342591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45948.426611342591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45948.426611342591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45948.426611342591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45948.426611342591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45948.426611342591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45948.426611342591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45948.426611342591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45948.426611342591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45948.426611342591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45948.426611342591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45948.426611342591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45948.426611342591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45948.426611342591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45948.426611342591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45948.426611342591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45948.426611342591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45948.426611342591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45948.426611342591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45948.426611342591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45948.426611342591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45948.426611342591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45948.426611342591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45948.426611342591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45948.426611342591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45948.426611342591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45948.426611342591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45948.426611342591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45948.426611342591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45948.426611342591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45948.426611342591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45948.426611342591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45948.426611342591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45948.426611342591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45948.426611342591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45948.426611342591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45948.426611342591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45948.426611342591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45948.426611342591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45948.426611342591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45948.426611342591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45948.426611342591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45948.426611342591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45948.426611342591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45948.426611342591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45948.426611342591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45948.426611342591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45948.426611342591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45948.426611342591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45948.426611342591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45948.426611342591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45948.426611342591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45948.426611342591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45948.426611342591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45948.426611342591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45948.426611342591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45948.426611342591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45948.426611342591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45948.426611342591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45948.426611342591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45948.426611342591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45948.426611342591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45948.426611342591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45948.426611342591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45948.426611342591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45948.426611342591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45948.426611342591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45948.426611342591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45948.426611342591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45948.426611342591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45948.426611342591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45948.426611342591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45948.426611342591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45948.426611342591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45948.426611342591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45948.426611342591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45948.426611342591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45948.426611342591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45948.426611342591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45948.426611342591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45948.426611342591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45948.426611342591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45948.426611342591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45948.426611342591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45948.426611342591</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45948.426611342591</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45948.426611342591</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45948.426611342591</v>
      </c>
      <c r="H570" s="168"/>
      <c r="I570" s="167" t="str">
        <f>IFERROR(VLOOKUP(D570,DB!A:F,6,0),"")</f>
        <v/>
      </c>
      <c r="J570" s="167" t="str">
        <f>IFERROR(VLOOKUP(D570,DB!A:G,7,0),"")</f>
        <v/>
      </c>
      <c r="K570" s="167"/>
      <c r="L570" s="167" t="str">
        <f>IFERROR(VLOOKUP(D570,DB!A:I,9,0),"")</f>
        <v/>
      </c>
    </row>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2" ht="15"/>
    <row r="673" ht="15"/>
    <row r="680" ht="15"/>
    <row r="683" ht="15"/>
    <row r="685" ht="15"/>
    <row r="688" ht="15"/>
    <row r="696" ht="15"/>
    <row r="697" ht="15"/>
    <row r="699" ht="15"/>
    <row r="700" ht="15"/>
    <row r="704" ht="15"/>
    <row r="705" ht="15"/>
    <row r="707" ht="15"/>
    <row r="708" ht="15"/>
    <row r="709" ht="15"/>
    <row r="710" ht="15"/>
    <row r="711" ht="15"/>
    <row r="712" ht="15"/>
    <row r="713" ht="15"/>
    <row r="714"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3" ht="15"/>
    <row r="744"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7" ht="15"/>
    <row r="768" ht="15"/>
    <row r="771" ht="15"/>
    <row r="809" ht="15"/>
    <row r="810" ht="15"/>
    <row r="812" ht="15"/>
    <row r="813" ht="15"/>
    <row r="814" ht="15"/>
    <row r="816" ht="15"/>
    <row r="817" ht="15"/>
    <row r="821" ht="15"/>
    <row r="822" ht="15"/>
    <row r="824" ht="15"/>
    <row r="825" ht="15"/>
    <row r="827" ht="15"/>
    <row r="828" ht="15"/>
    <row r="829" ht="15"/>
    <row r="830" ht="15"/>
    <row r="831" ht="15"/>
    <row r="832" ht="15"/>
    <row r="833" ht="15"/>
    <row r="834" ht="15"/>
    <row r="835" ht="15"/>
    <row r="837" ht="15"/>
    <row r="838" ht="15"/>
    <row r="840" ht="15"/>
    <row r="841"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80" ht="15"/>
    <row r="881" ht="15"/>
    <row r="883" ht="15"/>
    <row r="884" ht="15"/>
    <row r="885" ht="15"/>
    <row r="886" ht="15"/>
    <row r="887" ht="15"/>
    <row r="888" ht="15"/>
    <row r="889" ht="15"/>
    <row r="890" ht="15"/>
    <row r="892" ht="15"/>
    <row r="893" ht="15"/>
    <row r="895" ht="15"/>
    <row r="896" ht="15"/>
    <row r="899" ht="15"/>
    <row r="900" ht="15"/>
    <row r="903" ht="15"/>
    <row r="906" ht="15"/>
    <row r="907" ht="15"/>
    <row r="909" ht="15"/>
    <row r="910" ht="15"/>
    <row r="912" ht="15"/>
    <row r="913" ht="15"/>
    <row r="915" ht="15"/>
    <row r="916" ht="15"/>
    <row r="918" ht="15"/>
    <row r="919" ht="15"/>
    <row r="920" ht="15"/>
    <row r="921" ht="15"/>
    <row r="922" ht="15"/>
    <row r="923" ht="15"/>
    <row r="924" ht="15"/>
    <row r="925" ht="15"/>
    <row r="926" ht="15"/>
    <row r="927" ht="15"/>
    <row r="928" ht="15"/>
    <row r="929" ht="15"/>
    <row r="930" ht="15"/>
    <row r="931" ht="15"/>
    <row r="932" ht="15"/>
    <row r="933" ht="15"/>
    <row r="934" ht="15"/>
    <row r="937" ht="15"/>
    <row r="1108" ht="15"/>
    <row r="1109" ht="15"/>
    <row r="1111" ht="15"/>
    <row r="1112" ht="15"/>
    <row r="1119" ht="15"/>
    <row r="1120" ht="15"/>
    <row r="1121" ht="15"/>
    <row r="1122" ht="15"/>
    <row r="1123" ht="15"/>
    <row r="1124" ht="15"/>
    <row r="1127" ht="15"/>
    <row r="1128" ht="15"/>
    <row r="1129" ht="15"/>
    <row r="1130" ht="15"/>
    <row r="1131" ht="15"/>
    <row r="1132" ht="15"/>
    <row r="1133"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4"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6" ht="15"/>
    <row r="1183" ht="15"/>
    <row r="1186" ht="15"/>
    <row r="1187" ht="15"/>
    <row r="1189" ht="15"/>
    <row r="1190" ht="15"/>
    <row r="1191" ht="15"/>
    <row r="1194" ht="15"/>
    <row r="1195" ht="15"/>
    <row r="1198" ht="15"/>
    <row r="1200" ht="15"/>
    <row r="1201" ht="15"/>
    <row r="1203" ht="15"/>
    <row r="1204" ht="15"/>
    <row r="1206" ht="15"/>
    <row r="1207"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3" ht="15"/>
    <row r="1241" ht="15"/>
    <row r="1243" ht="15"/>
    <row r="1244" ht="15"/>
    <row r="1245" ht="15"/>
    <row r="1246" ht="15"/>
    <row r="1247" ht="15"/>
    <row r="1248" ht="15"/>
    <row r="1249" ht="15"/>
    <row r="1250" ht="15"/>
    <row r="1251" ht="15"/>
    <row r="1252" ht="15"/>
    <row r="1253" ht="15"/>
    <row r="1254" ht="15"/>
    <row r="1255" ht="15"/>
    <row r="1256" ht="15"/>
    <row r="1257" ht="15"/>
    <row r="1258" ht="15"/>
    <row r="1259" ht="15"/>
    <row r="1261" ht="15"/>
    <row r="1265" ht="15"/>
    <row r="1266" ht="15"/>
    <row r="1267" ht="15"/>
    <row r="1269" ht="15"/>
    <row r="1270" ht="15"/>
    <row r="1271" ht="15"/>
    <row r="1272" ht="15"/>
    <row r="1273" ht="15"/>
    <row r="1274" ht="15"/>
    <row r="1275" ht="15"/>
    <row r="1276" ht="15"/>
    <row r="1277" ht="15"/>
    <row r="1280" ht="15"/>
    <row r="1281" ht="15"/>
    <row r="1283" ht="15"/>
    <row r="1284" ht="15"/>
    <row r="1285" ht="15"/>
    <row r="1286" ht="15"/>
    <row r="1288" ht="15"/>
    <row r="1290" ht="15"/>
    <row r="1294" ht="15"/>
    <row r="1295" ht="15"/>
    <row r="1297" ht="15"/>
    <row r="1298" ht="15"/>
    <row r="1299" ht="15"/>
    <row r="1302" ht="15"/>
    <row r="1303" ht="15"/>
    <row r="1305" ht="15"/>
    <row r="1306" ht="15"/>
    <row r="1308" ht="15"/>
    <row r="1309" ht="15"/>
    <row r="1311" ht="15"/>
    <row r="1314" ht="15"/>
    <row r="1315" ht="15"/>
    <row r="1316" ht="15"/>
    <row r="1318" ht="15"/>
    <row r="1320" ht="15"/>
    <row r="1322" ht="15"/>
    <row r="1331" ht="15"/>
    <row r="1335" ht="15"/>
    <row r="1337" ht="15"/>
    <row r="1338" ht="15"/>
    <row r="1339" ht="15"/>
    <row r="1340" ht="15"/>
    <row r="1341" ht="15"/>
    <row r="1345" ht="15"/>
    <row r="1347" ht="15"/>
    <row r="1349" ht="15"/>
    <row r="1350" ht="15"/>
    <row r="1351" ht="15"/>
  </sheetData>
  <dataValidations count="2">
    <dataValidation allowBlank="1" showInputMessage="1" showErrorMessage="1" sqref="E1" xr:uid="{920C6338-E771-4DAE-8C89-92A9093EA4DE}"/>
    <dataValidation type="list" allowBlank="1" showInputMessage="1" showErrorMessage="1" sqref="E2:E57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6"/>
  <sheetViews>
    <sheetView workbookViewId="0">
      <selection activeCell="K7" sqref="K7"/>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21.653764120368578</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8.8975488425930962</v>
      </c>
      <c r="H3" s="149">
        <v>45927.987534722219</v>
      </c>
      <c r="I3" s="146" t="str">
        <f>IFERROR(VLOOKUP(D3,DB!A:F,6,0),"")</f>
        <v>SCECO</v>
      </c>
      <c r="J3" s="146" t="str">
        <f>IFERROR(VLOOKUP(D3,DB!A:G,7,0),"")</f>
        <v>Vandalized</v>
      </c>
      <c r="K3" s="145" t="s">
        <v>39074</v>
      </c>
      <c r="L3" s="146" t="str">
        <f>IFERROR(VLOOKUP(D3,DB!A:I,9,0),"")</f>
        <v>Latis</v>
      </c>
    </row>
    <row r="4" spans="1:16383" ht="31.5" customHeight="1">
      <c r="A4" s="145" t="s">
        <v>39075</v>
      </c>
      <c r="B4" s="145" t="str">
        <f>IFERROR(VLOOKUP(D4,DB!A:K,11,0),"")</f>
        <v>R6</v>
      </c>
      <c r="C4" s="145">
        <v>1</v>
      </c>
      <c r="D4" s="145" t="s">
        <v>32639</v>
      </c>
      <c r="E4" s="145" t="s">
        <v>39071</v>
      </c>
      <c r="F4" s="149">
        <v>45948.076863425929</v>
      </c>
      <c r="G4" s="148">
        <f ca="1">IFERROR(NOW()-F4,"-")</f>
        <v>0.34974791666172678</v>
      </c>
      <c r="H4" s="149">
        <v>45948.058831018519</v>
      </c>
      <c r="I4" s="145" t="str">
        <f>IFERROR(VLOOKUP(D4,DB!A:F,6,0),"")</f>
        <v>SCECO</v>
      </c>
      <c r="J4" s="145" t="str">
        <f>IFERROR(VLOOKUP(D4,DB!A:G,7,0),"")</f>
        <v>Dead+No BB Design</v>
      </c>
      <c r="K4" s="145" t="s">
        <v>39076</v>
      </c>
      <c r="L4" s="145" t="str">
        <f>IFERROR(VLOOKUP(D4,DB!A:I,9,0),"")</f>
        <v>Latis</v>
      </c>
    </row>
    <row r="5" spans="1:16383" ht="31.5" customHeight="1">
      <c r="A5" s="145" t="s">
        <v>39077</v>
      </c>
      <c r="B5" s="145" t="str">
        <f>IFERROR(VLOOKUP(D5,DB!A:K,11,0),"")</f>
        <v>R6</v>
      </c>
      <c r="C5" s="145">
        <v>1</v>
      </c>
      <c r="D5" s="145" t="s">
        <v>32747</v>
      </c>
      <c r="E5" s="145" t="s">
        <v>39071</v>
      </c>
      <c r="F5" s="149">
        <v>45948.159444444442</v>
      </c>
      <c r="G5" s="148">
        <f ca="1">IFERROR(NOW()-F5,"-")</f>
        <v>0.2671668981492985</v>
      </c>
      <c r="H5" s="149">
        <v>45948.092499999999</v>
      </c>
      <c r="I5" s="145" t="str">
        <f>IFERROR(VLOOKUP(D5,DB!A:F,6,0),"")</f>
        <v>SCECO</v>
      </c>
      <c r="J5" s="145" t="str">
        <f>IFERROR(VLOOKUP(D5,DB!A:G,7,0),"")</f>
        <v>In progress</v>
      </c>
      <c r="K5" s="145" t="s">
        <v>39076</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39078</v>
      </c>
      <c r="B6" s="145" t="str">
        <f>IFERROR(VLOOKUP(D6,DB!A:K,11,0),"")</f>
        <v>R6</v>
      </c>
      <c r="C6" s="145">
        <v>1</v>
      </c>
      <c r="D6" s="145" t="s">
        <v>33255</v>
      </c>
      <c r="E6" s="145" t="s">
        <v>39071</v>
      </c>
      <c r="F6" s="149">
        <v>45948.216736111113</v>
      </c>
      <c r="G6" s="148">
        <f ca="1">IFERROR(NOW()-F6,"-")</f>
        <v>0.2098752314777812</v>
      </c>
      <c r="H6" s="149">
        <v>45948.065520833334</v>
      </c>
      <c r="I6" s="145" t="str">
        <f>IFERROR(VLOOKUP(D6,DB!A:F,6,0),"")</f>
        <v>SCECO</v>
      </c>
      <c r="J6" s="145" t="str">
        <f>IFERROR(VLOOKUP(D6,DB!A:G,7,0),"")</f>
        <v>Vandalized</v>
      </c>
      <c r="K6" s="145" t="s">
        <v>39076</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71" t="s">
        <v>39079</v>
      </c>
      <c r="B7" s="145" t="s">
        <v>5398</v>
      </c>
      <c r="C7" s="108">
        <v>1</v>
      </c>
      <c r="D7" s="106" t="s">
        <v>35408</v>
      </c>
      <c r="E7" s="109" t="s">
        <v>38964</v>
      </c>
      <c r="F7" s="110">
        <v>45948.398449074077</v>
      </c>
      <c r="G7" s="78">
        <f ca="1">IFERROR(NOW()-F7,"-")</f>
        <v>2.8162268514279276E-2</v>
      </c>
      <c r="H7" s="110">
        <v>45948.398449074077</v>
      </c>
      <c r="I7" s="106" t="str">
        <f>IFERROR(VLOOKUP(D7,DB!A:F,6,0),"")</f>
        <v>SCECO</v>
      </c>
      <c r="J7" s="105" t="str">
        <f>IFERROR(VLOOKUP(D7,DB!A:G,7,0),"")</f>
        <v>Good</v>
      </c>
      <c r="K7" s="111" t="s">
        <v>39080</v>
      </c>
      <c r="L7" s="112" t="str">
        <f>IFERROR(VLOOKUP(D7,DB!A:I,9,0),"")</f>
        <v>Latis</v>
      </c>
    </row>
    <row r="8" spans="1:16383" ht="31.5" customHeight="1">
      <c r="A8"/>
      <c r="B8"/>
      <c r="C8" s="108"/>
      <c r="D8" s="106"/>
      <c r="E8" s="109"/>
      <c r="F8" s="110"/>
      <c r="G8" s="78">
        <f ca="1">IFERROR(NOW()-F8,"-")</f>
        <v>45948.426611342591</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45948.426611342591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45948.426611342591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45948.426611342591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45948.426611342591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45948.426611342591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45948.426611342591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45948.426611342591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45948.426611342591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45948.426611342591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45948.426611342591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45948.426611342591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45948.426611342591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45948.426611342591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45948.426611342591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45948.426611342591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45948.426611342591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45948.426611342591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45948.426611342591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45948.426611342591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45948.426611342591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45948.426611342591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45948.426611342591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45948.426611342591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45948.426611342591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45948.426611342591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45948.426611342591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45948.426611342591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45948.426611342591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45948.426611342591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45948.426611342591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45948.426611342591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45948.426611342591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45948.426611342591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45948.426611342591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45948.426611342591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45948.426611342591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45948.426611342591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45948.426611342591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45948.426611342591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45948.426611342591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45948.426611342591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45948.426611342591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45948.426611342591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45948.426611342591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45948.426611342591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45948.426611342591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45948.426611342591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45948.426611342591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45948.426611342591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45948.426611342591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45948.426611342591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45948.426611342591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45948.426611342591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45948.426611342591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45948.426611342591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45948.426611342591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45948.426611342591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45948.426611342591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45948.426611342591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45948.426611342591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45948.426611342591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45948.426611342591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45948.426611342591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45948.426611342591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45948.426611342591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45948.426611342591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45948.426611342591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45948.426611342591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45948.426611342591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45948.426611342591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45948.426611342591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45948.426611342591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45948.426611342591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45948.426611342591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45948.426611342591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45948.426611342591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45948.426611342591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45948.426611342591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45948.426611342591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45948.426611342591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45948.426611342591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45948.426611342591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45948.426611342591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45948.426611342591</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45948.426611342591</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45948.426611342591</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45948.426611342591</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45948.426611342591</v>
      </c>
      <c r="H96" s="110"/>
      <c r="I96" s="106" t="str">
        <f>IFERROR(VLOOKUP(D96,DB!A:F,6,0),"")</f>
        <v/>
      </c>
      <c r="J96" s="105" t="str">
        <f>IFERROR(VLOOKUP(D96,DB!A:G,7,0),"")</f>
        <v/>
      </c>
      <c r="K96" s="111"/>
      <c r="L96" s="112" t="str">
        <f>IFERROR(VLOOKUP(D96,DB!A:I,9,0),"")</f>
        <v/>
      </c>
    </row>
  </sheetData>
  <dataValidations count="2">
    <dataValidation allowBlank="1" showInputMessage="1" showErrorMessage="1" sqref="E1" xr:uid="{380493DB-286A-4683-AF55-C78F04945A49}"/>
    <dataValidation type="list" allowBlank="1" showInputMessage="1" showErrorMessage="1" sqref="E3 E7:E9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2025-10-18T07:15:53Z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