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43" documentId="13_ncr:1_{F6CB121F-512D-4AA6-A0C1-0FB36C537598}" xr6:coauthVersionLast="47" xr6:coauthVersionMax="47" xr10:uidLastSave="{27A67DE7-C583-4DA4-B5B9-F912BB641A4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<sst xmlns="http://schemas.openxmlformats.org/spreadsheetml/2006/main" count="178600" uniqueCount="39082">
  <si>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</si>
  <si>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</si>
  <si>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</si>
  <si>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</si>
  <si>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</si>
  <si>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</si>
  <si>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</si>
  <si>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</si>
  <si>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</si>
  <si>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</si>
  <si>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</si>
  <si>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</si>
  <si>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</si>
  <si>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</si>
  <si>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</si>
  <si>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</si>
  <si>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</si>
  <si>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</si>
  <si>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</si>
  <si>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</si>
  <si>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</si>
  <si>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</si>
  <si>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</si>
  <si>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</si>
  <si>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</si>
  <si>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</si>
  <si>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</si>
  <si>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</si>
  <si>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</si>
  <si>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</si>
  <si>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</si>
  <si>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</si>
  <si>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</si>
  <si>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</si>
  <si>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</si>
  <si>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</si>
  <si>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</si>
  <si>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</si>
  <si>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</si>
  <si>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</si>
  <si>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</si>
  <si>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</si>
  <si>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</si>
  <si>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</si>
  <si>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</si>
  <si>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</si>
  <si>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</si>
  <si>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</si>
  <si>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</si>
  <si>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</si>
  <si>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</si>
  <si>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</si>
  <si>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</si>
  <si>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</si>
  <si>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</si>
  <si>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</si>
  <si>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</si>
  <si>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</si>
  <si>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</si>
  <si>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</si>
  <si>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</si>
  <si>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</si>
  <si>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</si>
  <si>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</si>
  <si>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</si>
  <si>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</si>
  <si>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</si>
  <si>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</si>
  <si>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</si>
  <si>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</si>
  <si>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</si>
  <si>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</si>
  <si>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</si>
  <si>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</si>
  <si>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</si>
  <si>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</si>
  <si>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</si>
  <si>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</si>
  <si>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</si>
  <si>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</si>
  <si>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</si>
  <si>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</si>
  <si>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</si>
  <si>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</si>
  <si>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</si>
  <si>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</si>
  <si>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</si>
  <si>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</si>
  <si>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</si>
  <si>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</si>
  <si>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</si>
  <si>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</si>
  <si>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</si>
  <si>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</si>
  <si>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</si>
  <si>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</si>
  <si>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</si>
  <si>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</si>
  <si>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</si>
  <si>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</si>
  <si>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</si>
  <si>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</si>
  <si>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</si>
  <si>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</si>
  <si>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</si>
  <si>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</si>
  <si>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</si>
  <si>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</si>
  <si>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</si>
  <si>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</si>
  <si>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</si>
  <si>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</si>
  <si>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</si>
  <si>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</si>
  <si>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</si>
  <si>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</si>
  <si>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</si>
  <si>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</si>
  <si>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</si>
  <si>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</si>
  <si>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</si>
  <si>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</si>
  <si>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</si>
  <si>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</si>
  <si>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</si>
  <si>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</si>
  <si>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</si>
  <si>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</si>
  <si>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</si>
  <si>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</si>
  <si>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</si>
  <si>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</si>
  <si>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</si>
  <si>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</si>
  <si>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</si>
  <si>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</si>
  <si>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</si>
  <si>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</si>
  <si>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</si>
  <si>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</si>
  <si>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</si>
  <si>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</si>
  <si>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</si>
  <si>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</si>
  <si>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</si>
  <si>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</si>
  <si>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</si>
  <si>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</si>
  <si>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</si>
  <si>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</si>
  <si>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</si>
  <si>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</si>
  <si>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</si>
  <si>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</si>
  <si>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</si>
  <si>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</si>
  <si>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</si>
  <si>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</si>
  <si>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</si>
  <si>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</si>
  <si>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</si>
  <si>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</si>
  <si>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</si>
  <si>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</si>
  <si>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</si>
  <si>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</si>
  <si>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</si>
  <si>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</si>
  <si>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</si>
  <si>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</si>
  <si>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</si>
  <si>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</si>
  <si>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</si>
  <si>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</si>
  <si>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</si>
  <si>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</si>
  <si>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</si>
  <si>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</si>
  <si>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</si>
  <si>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</si>
  <si>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</si>
  <si>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</si>
  <si>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</si>
  <si>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</si>
  <si>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</si>
  <si>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</si>
  <si>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</si>
  <si>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</si>
  <si>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</si>
  <si>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</si>
  <si>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</si>
  <si>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</si>
  <si>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</si>
  <si>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</si>
  <si>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</si>
  <si>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</si>
  <si>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</si>
  <si>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</si>
  <si>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</si>
  <si>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</si>
  <si>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</si>
  <si>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</si>
  <si>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</si>
  <si>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</si>
  <si>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</si>
  <si>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</si>
  <si>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</si>
  <si>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</si>
  <si>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</si>
  <si>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</si>
  <si>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</si>
  <si>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</si>
  <si>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</si>
  <si>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</si>
  <si>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</si>
  <si>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</si>
  <si>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</si>
  <si>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</si>
  <si>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</si>
  <si>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</si>
  <si>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</si>
  <si>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</si>
  <si>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</si>
  <si>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</si>
  <si>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</si>
  <si>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</si>
  <si>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</si>
  <si>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</si>
  <si>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</si>
  <si>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</si>
  <si>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</si>
  <si>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</si>
  <si>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</si>
  <si>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</si>
  <si>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</si>
  <si>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</si>
  <si>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</si>
  <si>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</si>
  <si>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</si>
  <si>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</si>
  <si>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</si>
  <si>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</si>
  <si>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</si>
  <si>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</si>
  <si>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</si>
  <si>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</si>
  <si>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</si>
  <si>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</si>
  <si>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</si>
  <si>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</si>
  <si>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</si>
  <si>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</si>
  <si>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</si>
  <si>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</si>
  <si>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</si>
  <si>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</si>
  <si>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</si>
  <si>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</si>
  <si>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</si>
  <si>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</si>
  <si>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</si>
  <si>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</si>
  <si>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</si>
  <si>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</si>
  <si>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</si>
  <si>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</si>
  <si>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</si>
  <si>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</si>
  <si>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</si>
  <si>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</si>
  <si>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</si>
  <si>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</si>
  <si>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</si>
  <si>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</si>
  <si>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</si>
  <si>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</si>
  <si>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</si>
  <si>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</si>
  <si>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</si>
  <si>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</si>
  <si>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</si>
  <si>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</si>
  <si>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</si>
  <si>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</si>
  <si>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</si>
  <si>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</si>
  <si>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</si>
  <si>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</si>
  <si>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</si>
  <si>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</si>
  <si>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</si>
  <si>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</si>
  <si>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</si>
  <si>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</si>
  <si>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</si>
  <si>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</si>
  <si>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</si>
  <si>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</si>
  <si>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</si>
  <si>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</si>
  <si>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</si>
  <si>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</si>
  <si>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</si>
  <si>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</si>
  <si>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</si>
  <si>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</si>
  <si>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</si>
  <si>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</si>
  <si>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</si>
  <si>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</si>
  <si>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</si>
  <si>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</si>
  <si>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</si>
  <si>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</si>
  <si>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</si>
  <si>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</si>
  <si>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</si>
  <si>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</si>
  <si>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</si>
  <si>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</si>
  <si>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</si>
  <si>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</si>
  <si>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</si>
  <si>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</si>
  <si>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</si>
  <si>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</si>
  <si>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</si>
  <si>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</si>
  <si>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</si>
  <si>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</si>
  <si>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</si>
  <si>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</si>
  <si>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</si>
  <si>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</si>
  <si>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</si>
  <si>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</si>
  <si>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</si>
  <si>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</si>
  <si>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</si>
  <si>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</si>
  <si>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</si>
  <si>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</si>
  <si>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</si>
  <si>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</si>
  <si>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</si>
  <si>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</si>
  <si>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</si>
  <si>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</si>
  <si>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</si>
  <si>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</si>
  <si>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</si>
  <si>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</si>
  <si>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</si>
  <si>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</si>
  <si>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</si>
  <si>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</si>
  <si>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</si>
  <si>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</si>
  <si>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</si>
  <si>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</si>
  <si>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</si>
  <si>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</si>
  <si>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</si>
  <si>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</si>
  <si>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</si>
  <si>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</si>
  <si>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</si>
  <si>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</si>
  <si>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</si>
  <si>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</si>
  <si>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</si>
  <si>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</si>
  <si>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</si>
  <si>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</si>
  <si>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</si>
  <si>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</si>
  <si>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</si>
  <si>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</si>
  <si>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</si>
  <si>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</si>
  <si>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</si>
  <si>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</si>
  <si>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</si>
  <si>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</si>
  <si>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</si>
  <si>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</si>
  <si>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</si>
  <si>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</si>
  <si>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</si>
  <si>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</si>
  <si>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</si>
  <si>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</si>
  <si>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</si>
  <si>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</si>
  <si>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</si>
  <si>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</si>
  <si>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</si>
  <si>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</si>
  <si>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</si>
  <si>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</si>
  <si>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</si>
  <si>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</si>
  <si>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</si>
  <si>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</si>
  <si>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</si>
  <si>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</si>
  <si>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</si>
  <si>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</si>
  <si>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</si>
  <si>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</si>
  <si>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</si>
  <si>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</si>
  <si>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</si>
  <si>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</si>
  <si>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</si>
  <si>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</si>
  <si>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</si>
  <si>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</si>
  <si>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</si>
  <si>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</si>
  <si>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</si>
  <si>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</si>
  <si>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</si>
  <si>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</si>
  <si>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</si>
  <si>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</si>
  <si>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</si>
  <si>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</si>
  <si>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</si>
  <si>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</si>
  <si>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</si>
  <si>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</si>
  <si>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</si>
  <si>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</si>
  <si>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</si>
  <si>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</si>
  <si>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</si>
  <si>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</si>
  <si>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</si>
  <si>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</si>
  <si>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</si>
  <si>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</si>
  <si>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</si>
  <si>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</si>
  <si>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</si>
  <si>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</si>
  <si>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</si>
  <si>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</si>
  <si>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</si>
  <si>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</si>
  <si>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</si>
  <si>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</si>
  <si>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</si>
  <si>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</si>
  <si>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</si>
  <si>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</si>
  <si>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</si>
  <si>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</si>
  <si>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</si>
  <si>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</si>
  <si>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</si>
  <si>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</si>
  <si>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</si>
  <si>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</si>
  <si>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</si>
  <si>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</si>
  <si>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</si>
  <si>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</si>
  <si>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</si>
  <si>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</si>
  <si>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</si>
  <si>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</si>
  <si>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</si>
  <si>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</si>
  <si>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</si>
  <si>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</si>
  <si>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</si>
  <si>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</si>
  <si>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</si>
  <si>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</si>
  <si>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</si>
  <si>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</si>
  <si>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</si>
  <si>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</si>
  <si>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</si>
  <si>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</si>
  <si>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</si>
  <si>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</si>
  <si>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</si>
  <si>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</si>
  <si>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</si>
  <si>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</si>
  <si>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</si>
  <si>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</si>
  <si>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</si>
  <si>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</si>
  <si>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</si>
  <si>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</si>
  <si>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</si>
  <si>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</si>
  <si>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</si>
  <si>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</si>
  <si>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</si>
  <si>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</si>
  <si>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</si>
  <si>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</si>
  <si>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</si>
  <si>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</si>
  <si>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</si>
  <si>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</si>
  <si>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</si>
  <si>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</si>
  <si>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</si>
  <si>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</si>
  <si>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</si>
  <si>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</si>
  <si>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</si>
  <si>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</si>
  <si>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</si>
  <si>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</si>
  <si>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</si>
  <si>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</si>
  <si>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</si>
  <si>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</si>
  <si>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</si>
  <si>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</si>
  <si>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</si>
  <si>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</si>
  <si>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</si>
  <si>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</si>
  <si>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</si>
  <si>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</si>
  <si>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</si>
  <si>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</si>
  <si>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</si>
  <si>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</si>
  <si>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</si>
  <si>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</si>
  <si>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</si>
  <si>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</si>
  <si>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</si>
  <si>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</si>
  <si>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</si>
  <si>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</si>
  <si>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</si>
  <si>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</si>
  <si>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</si>
  <si>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</si>
  <si>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</si>
  <si>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</si>
  <si>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</si>
  <si>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</si>
  <si>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</si>
  <si>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</si>
  <si>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</si>
  <si>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</si>
  <si>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</si>
  <si>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</si>
  <si>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</si>
  <si>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</si>
  <si>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</si>
  <si>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</si>
  <si>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</si>
  <si>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</si>
  <si>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</si>
  <si>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</si>
  <si>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</si>
  <si>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</si>
  <si>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</si>
  <si>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</si>
  <si>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</si>
  <si>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</si>
  <si>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</si>
  <si>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</si>
  <si>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</si>
  <si>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</si>
  <si>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</si>
  <si>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</si>
  <si>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</si>
  <si>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</si>
  <si>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</si>
  <si>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</si>
  <si>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</si>
  <si>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</si>
  <si>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</si>
  <si>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</si>
  <si>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</si>
  <si>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</si>
  <si>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</si>
  <si>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</si>
  <si>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</si>
  <si>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</si>
  <si>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</si>
  <si>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</si>
  <si>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</si>
  <si>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</si>
  <si>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</si>
  <si>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</si>
  <si>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</si>
  <si>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</si>
  <si>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</si>
  <si>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</si>
  <si>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</si>
  <si>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</si>
  <si>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</si>
  <si>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</si>
  <si>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</si>
  <si>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</si>
  <si>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</si>
  <si>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</si>
  <si>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</si>
  <si>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</si>
  <si>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</si>
  <si>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</si>
  <si>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</si>
  <si>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</si>
  <si>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</si>
  <si>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</si>
  <si>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</si>
  <si>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</si>
  <si>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</si>
  <si>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</si>
  <si>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</si>
  <si>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</si>
  <si>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</si>
  <si>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</si>
  <si>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</si>
  <si>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</si>
  <si>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</si>
  <si>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</si>
  <si>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</si>
  <si>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</si>
  <si>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</si>
  <si>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</si>
  <si>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</si>
  <si>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</si>
  <si>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</si>
  <si>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</si>
  <si>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</si>
  <si>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</si>
  <si>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</si>
  <si>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</si>
  <si>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</si>
  <si>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</si>
  <si>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</si>
  <si>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</si>
  <si>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</si>
  <si>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</si>
  <si>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</si>
  <si>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</si>
  <si>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</si>
  <si>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</si>
  <si>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</si>
  <si>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</si>
  <si>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</si>
  <si>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</si>
  <si>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</si>
  <si>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</si>
  <si>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</si>
  <si>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</si>
  <si>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</si>
  <si>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</si>
  <si>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</si>
  <si>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</si>
  <si>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</si>
  <si>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</si>
  <si>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</si>
  <si>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</si>
  <si>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</si>
  <si>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</si>
  <si>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</si>
  <si>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</si>
  <si>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</si>
  <si>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</si>
  <si>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</si>
  <si>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</si>
  <si>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</si>
  <si>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</si>
  <si>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</si>
  <si>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</si>
  <si>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</si>
  <si>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</si>
  <si>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</si>
  <si>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</si>
  <si>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</si>
  <si>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</si>
  <si>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</si>
  <si>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</si>
  <si>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</si>
  <si>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</si>
  <si>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</si>
  <si>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</si>
  <si>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</si>
  <si>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</si>
  <si>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</si>
  <si>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</si>
  <si>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</si>
  <si>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</si>
  <si>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</si>
  <si>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</si>
  <si>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</si>
  <si>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</si>
  <si>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</si>
  <si>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</si>
  <si>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</si>
  <si>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</si>
  <si>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</si>
  <si>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</si>
  <si>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</si>
  <si>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</si>
  <si>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</si>
  <si>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</si>
  <si>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</si>
  <si>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</si>
  <si>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</si>
  <si>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</si>
  <si>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</si>
  <si>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</si>
  <si>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</si>
  <si>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</si>
  <si>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</si>
  <si>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</si>
  <si>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</si>
  <si>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</si>
  <si>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</si>
  <si>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</si>
  <si>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</si>
  <si>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</si>
  <si>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</si>
  <si>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</si>
  <si>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</si>
  <si>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</si>
  <si>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</si>
  <si>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</si>
  <si>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</si>
  <si>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</si>
  <si>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</si>
  <si>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</si>
  <si>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</si>
  <si>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</si>
  <si>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</si>
  <si>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</si>
  <si>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</si>
  <si>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</si>
  <si>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</si>
  <si>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</si>
  <si>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</si>
  <si>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</si>
  <si>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</si>
  <si>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</si>
  <si>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</si>
  <si>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</si>
  <si>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</si>
  <si>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</si>
  <si>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</si>
  <si>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</si>
  <si>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</si>
  <si>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</si>
  <si>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</si>
  <si>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</si>
  <si>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</si>
  <si>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</si>
  <si>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</si>
  <si>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</si>
  <si>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</si>
  <si>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</si>
  <si>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</si>
  <si>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</si>
  <si>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</si>
  <si>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</si>
  <si>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</si>
  <si>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</si>
  <si>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</si>
  <si>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</si>
  <si>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</si>
  <si>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</si>
  <si>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</si>
  <si>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</si>
  <si>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</si>
  <si>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</si>
  <si>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</si>
  <si>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</si>
  <si>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</si>
  <si>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</si>
  <si>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</si>
  <si>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</si>
  <si>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</si>
  <si>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</si>
  <si>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</si>
  <si>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</si>
  <si>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</si>
  <si>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</si>
  <si>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</si>
  <si>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</si>
  <si>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</si>
  <si>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</si>
  <si>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</si>
  <si>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</si>
  <si>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</si>
  <si>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</si>
  <si>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</si>
  <si>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</si>
  <si>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</si>
  <si>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</si>
  <si>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</si>
  <si>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</si>
  <si>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</si>
  <si>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</si>
  <si>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</si>
  <si>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</si>
  <si>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</si>
  <si>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</si>
  <si>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</si>
  <si>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</si>
  <si>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</si>
  <si>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</si>
  <si>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</si>
  <si>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</si>
  <si>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</si>
  <si>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</si>
  <si>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</si>
  <si>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</si>
  <si>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</si>
  <si>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</si>
  <si>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</si>
  <si>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</si>
  <si>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</si>
  <si>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</si>
  <si>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</si>
  <si>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</si>
  <si>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</si>
  <si>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</si>
  <si>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</si>
  <si>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</si>
  <si>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</si>
  <si>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</si>
  <si>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</si>
  <si>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</si>
  <si>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</si>
  <si>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</si>
  <si>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</si>
  <si>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</si>
  <si>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</si>
  <si>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</si>
  <si>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</si>
  <si>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</si>
  <si>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</si>
  <si>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</si>
  <si>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</si>
  <si>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</si>
  <si>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</si>
  <si>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</si>
  <si>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</si>
  <si>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</si>
  <si>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</si>
  <si>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</si>
  <si>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</si>
  <si>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</si>
  <si>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</si>
  <si>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</si>
  <si>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</si>
  <si>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</si>
  <si>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</si>
  <si>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</si>
  <si>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</si>
  <si>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</si>
  <si>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</si>
  <si>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</si>
  <si>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</si>
  <si>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</si>
  <si>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</si>
  <si>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</si>
  <si>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</si>
  <si>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</si>
  <si>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</si>
  <si>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</si>
  <si>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</si>
  <si>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</si>
  <si>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</si>
  <si>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</si>
  <si>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</si>
  <si>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</si>
  <si>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</si>
  <si>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</si>
  <si>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</si>
  <si>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</si>
  <si>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</si>
  <si>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</si>
  <si>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</si>
  <si>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</si>
  <si>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</si>
  <si>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</si>
  <si>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</si>
  <si>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</si>
  <si>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</si>
  <si>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</si>
  <si>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</si>
  <si>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</si>
  <si>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</si>
  <si>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</si>
  <si>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</si>
  <si>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</si>
  <si>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</si>
  <si>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</si>
  <si>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</si>
  <si>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</si>
  <si>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</si>
  <si>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</si>
  <si>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</si>
  <si>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</si>
  <si>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</si>
  <si>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</si>
  <si>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</si>
  <si>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</si>
  <si>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</si>
  <si>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</si>
  <si>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</si>
  <si>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</si>
  <si>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</si>
  <si>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</si>
  <si>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</si>
  <si>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</si>
  <si>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</si>
  <si>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</si>
  <si>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</si>
  <si>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</si>
  <si>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</si>
  <si>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</si>
  <si>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</si>
  <si>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</si>
  <si>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</si>
  <si>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</si>
  <si>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</si>
  <si>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</si>
  <si>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</si>
  <si>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</si>
  <si>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</si>
  <si>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</si>
  <si>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</si>
  <si>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</si>
  <si>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</si>
  <si>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</si>
  <si>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</si>
  <si>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</si>
  <si>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</si>
  <si>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</si>
  <si>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</si>
  <si>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</si>
  <si>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</si>
  <si>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</si>
  <si>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</si>
  <si>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</si>
  <si>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</si>
  <si>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</si>
  <si>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</si>
  <si>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</si>
  <si>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</si>
  <si>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</si>
  <si>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</si>
  <si>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</si>
  <si>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</si>
  <si>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</si>
  <si>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</si>
  <si>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</si>
  <si>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</si>
  <si>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</si>
  <si>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</si>
  <si>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</si>
  <si>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</si>
  <si>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</si>
  <si>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</si>
  <si>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</si>
  <si>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</si>
  <si>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</si>
  <si>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</si>
  <si>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</si>
  <si>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</si>
  <si>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</si>
  <si>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</si>
  <si>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</si>
  <si>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</si>
  <si>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</si>
  <si>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</si>
  <si>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</si>
  <si>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</si>
  <si>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</si>
  <si>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</si>
  <si>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</si>
  <si>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</si>
  <si>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</si>
  <si>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</si>
  <si>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</si>
  <si>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</si>
  <si>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</si>
  <si>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</si>
  <si>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</si>
  <si>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</si>
  <si>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</si>
  <si>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</si>
  <si>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</si>
  <si>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</si>
  <si>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</si>
  <si>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</si>
  <si>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</si>
  <si>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</si>
  <si>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</si>
  <si>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</si>
  <si>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</si>
  <si>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</si>
  <si>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</si>
  <si>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</si>
  <si>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</si>
  <si>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</si>
  <si>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</si>
  <si>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</si>
  <si>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</si>
  <si>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</si>
  <si>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</si>
  <si>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</si>
  <si>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</si>
  <si>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</si>
  <si>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</si>
  <si>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</si>
  <si>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</si>
  <si>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</si>
  <si>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</si>
  <si>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</si>
  <si>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</si>
  <si>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</si>
  <si>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</si>
  <si>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</si>
  <si>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</si>
  <si>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</si>
  <si>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</si>
  <si>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</si>
  <si>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</si>
  <si>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</si>
  <si>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</si>
  <si>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</si>
  <si>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</si>
  <si>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</si>
  <si>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</si>
  <si>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</si>
  <si>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</si>
  <si>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</si>
  <si>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</si>
  <si>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</si>
  <si>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</si>
  <si>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</si>
  <si>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</si>
  <si>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</si>
  <si>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</si>
  <si>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</si>
  <si>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</si>
  <si>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</si>
  <si>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</si>
  <si>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</si>
  <si>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</si>
  <si>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</si>
  <si>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</si>
  <si>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</si>
  <si>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</si>
  <si>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</si>
  <si>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</si>
  <si>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</si>
  <si>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</si>
  <si>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</si>
  <si>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</si>
  <si>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</si>
  <si>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</si>
  <si>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</si>
  <si>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</si>
  <si>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</si>
  <si>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</si>
  <si>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</si>
  <si>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</si>
  <si>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</si>
  <si>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</si>
  <si>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</si>
  <si>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</si>
  <si>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</si>
  <si>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</si>
  <si>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</si>
  <si>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</si>
  <si>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</si>
  <si>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</si>
  <si>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</si>
  <si>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</si>
  <si>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</si>
  <si>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</si>
  <si>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</si>
  <si>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</si>
  <si>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</si>
  <si>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</si>
  <si>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</si>
  <si>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</si>
  <si>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</si>
  <si>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</si>
  <si>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</si>
  <si>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</si>
  <si>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</si>
  <si>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</si>
  <si>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</si>
  <si>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</si>
  <si>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</si>
  <si>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</si>
  <si>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</si>
  <si>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</si>
  <si>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</si>
  <si>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</si>
  <si>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</si>
  <si>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</si>
  <si>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</si>
  <si>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</si>
  <si>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</si>
  <si>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</si>
  <si>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</si>
  <si>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</si>
  <si>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</si>
  <si>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</si>
  <si>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</si>
  <si>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</si>
  <si>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</si>
  <si>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</si>
  <si>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</si>
  <si>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</si>
  <si>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</si>
  <si>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</si>
  <si>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</si>
  <si>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</si>
  <si>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</si>
  <si>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</si>
  <si>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</si>
  <si>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</si>
  <si>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</si>
  <si>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</si>
  <si>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</si>
  <si>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</si>
  <si>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</si>
  <si>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</si>
  <si>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</si>
  <si>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</si>
  <si>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</si>
  <si>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</si>
  <si>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</si>
  <si>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</si>
  <si>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</si>
  <si>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</si>
  <si>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</si>
  <si>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</si>
  <si>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</si>
  <si>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</si>
  <si>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</si>
  <si>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</si>
  <si>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</si>
  <si>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</si>
  <si>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</si>
  <si>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</si>
  <si>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</si>
  <si>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</si>
  <si>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</si>
  <si>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</si>
  <si>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</si>
  <si>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</si>
  <si>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</si>
  <si>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</si>
  <si>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</si>
  <si>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</si>
  <si>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</si>
  <si>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</si>
  <si>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</si>
  <si>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</si>
  <si>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</si>
  <si>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</si>
  <si>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</si>
  <si>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</si>
  <si>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</si>
  <si>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</si>
  <si>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</si>
  <si>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</si>
  <si>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</si>
  <si>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</si>
  <si>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</si>
  <si>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</si>
  <si>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</si>
  <si>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</si>
  <si>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</si>
  <si>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</si>
  <si>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</si>
  <si>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</si>
  <si>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</si>
  <si>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</si>
  <si>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</si>
  <si>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</si>
  <si>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</si>
  <si>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</si>
  <si>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</si>
  <si>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</si>
  <si>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</si>
  <si>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</si>
  <si>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</si>
  <si>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</si>
  <si>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</si>
  <si>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</si>
  <si>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</si>
  <si>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</si>
  <si>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</si>
  <si>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</si>
  <si>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</si>
  <si>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</si>
  <si>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</si>
  <si>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</si>
  <si>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</si>
  <si>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</si>
  <si>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</si>
  <si>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</si>
  <si>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</si>
  <si>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</si>
  <si>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</si>
  <si>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</si>
  <si>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</si>
  <si>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</si>
  <si>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</si>
  <si>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</si>
  <si>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</si>
  <si>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</si>
  <si>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</si>
  <si>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</si>
  <si>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</si>
  <si>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</si>
  <si>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</si>
  <si>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</si>
  <si>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</si>
  <si>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</si>
  <si>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</si>
  <si>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</si>
  <si>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</si>
  <si>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</si>
  <si>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</si>
  <si>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</si>
  <si>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</si>
  <si>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</si>
  <si>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</si>
  <si>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</si>
  <si>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</si>
  <si>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</si>
  <si>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</si>
  <si>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</si>
  <si>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</si>
  <si>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</si>
  <si>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</si>
  <si>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</si>
  <si>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</si>
  <si>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</si>
  <si>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</si>
  <si>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</si>
  <si>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</si>
  <si>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</si>
  <si>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</si>
  <si>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</si>
  <si>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</si>
  <si>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</si>
  <si>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</si>
  <si>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</si>
  <si>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</si>
  <si>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</si>
  <si>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</si>
  <si>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</si>
  <si>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</si>
  <si>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</si>
  <si>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</si>
  <si>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</si>
  <si>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</si>
  <si>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</si>
  <si>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</si>
  <si>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</si>
  <si>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</si>
  <si>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</si>
  <si>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</si>
  <si>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</si>
  <si>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</si>
  <si>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</si>
  <si>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</si>
  <si>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</si>
  <si>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</si>
  <si>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</si>
  <si>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</si>
  <si>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</si>
  <si>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</si>
  <si>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</si>
  <si>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</si>
  <si>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</si>
  <si>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</si>
  <si>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</si>
  <si>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</si>
  <si>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</si>
  <si>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</si>
  <si>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</si>
  <si>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</si>
  <si>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</si>
  <si>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</si>
  <si>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</si>
  <si>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</si>
  <si>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</si>
  <si>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</si>
  <si>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</si>
  <si>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</si>
  <si>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</si>
  <si>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</si>
  <si>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</si>
  <si>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</si>
  <si>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</si>
  <si>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</si>
  <si>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</si>
  <si>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</si>
  <si>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</si>
  <si>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</si>
  <si>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</si>
  <si>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</si>
  <si>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</si>
  <si>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</si>
  <si>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</si>
  <si>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</si>
  <si>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</si>
  <si>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</si>
  <si>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</si>
  <si>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</si>
  <si>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</si>
  <si>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</si>
  <si>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</si>
  <si>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</si>
  <si>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</si>
  <si>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</si>
  <si>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</si>
  <si>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</si>
  <si>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</si>
  <si>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</si>
  <si>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</si>
  <si>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</si>
  <si>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</si>
  <si>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</si>
  <si>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</si>
  <si>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</si>
  <si>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</si>
  <si>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</si>
  <si>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</si>
  <si>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</si>
  <si>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</si>
  <si>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</si>
  <si>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</si>
  <si>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</si>
  <si>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</si>
  <si>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</si>
  <si>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</si>
  <si>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</si>
  <si>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</si>
  <si>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</si>
  <si>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</si>
  <si>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</si>
  <si>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</si>
  <si>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</si>
  <si>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</si>
  <si>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</si>
  <si>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</si>
  <si>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</si>
  <si>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</si>
  <si>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</si>
  <si>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</si>
  <si>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</si>
  <si>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</si>
  <si>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</si>
  <si>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</si>
  <si>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</si>
  <si>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</si>
  <si>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</si>
  <si>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</si>
  <si>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</si>
  <si>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</si>
  <si>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</si>
  <si>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</si>
  <si>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</si>
  <si>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</si>
  <si>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</si>
  <si>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</si>
  <si>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</si>
  <si>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</si>
  <si>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</si>
  <si>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</si>
  <si>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</si>
  <si>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</si>
  <si>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</si>
  <si>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</si>
  <si>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</si>
  <si>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</si>
  <si>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</si>
  <si>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</si>
  <si>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</si>
  <si>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</si>
  <si>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</si>
  <si>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</si>
  <si>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</si>
  <si>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</si>
  <si>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</si>
  <si>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</si>
  <si>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</si>
  <si>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</si>
  <si>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</si>
  <si>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</si>
  <si>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</si>
  <si>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</si>
  <si>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</si>
  <si>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</si>
  <si>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</si>
  <si>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</si>
  <si>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</si>
  <si>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</si>
  <si>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</si>
  <si>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</si>
  <si>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</si>
  <si>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</si>
  <si>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</si>
  <si>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</si>
  <si>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</si>
  <si>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</si>
  <si>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</si>
  <si>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</si>
  <si>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</si>
  <si>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</si>
  <si>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</si>
  <si>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</si>
  <si>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</si>
  <si>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</si>
  <si>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</si>
  <si>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</si>
  <si>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</si>
  <si>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</si>
  <si>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</si>
  <si>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</si>
  <si>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</si>
  <si>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</si>
  <si>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</si>
  <si>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</si>
  <si>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</si>
  <si>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</si>
  <si>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</si>
  <si>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</si>
  <si>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</si>
  <si>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</si>
  <si>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</si>
  <si>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</si>
  <si>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</si>
  <si>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</si>
  <si>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</si>
  <si>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</si>
  <si>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</si>
  <si>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</si>
  <si>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</si>
  <si>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</si>
  <si>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</si>
  <si>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</si>
  <si>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</si>
  <si>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</si>
  <si>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</si>
  <si>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</si>
  <si>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</si>
  <si>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</si>
  <si>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</si>
  <si>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</si>
  <si>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</si>
  <si>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</si>
  <si>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</si>
  <si>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</si>
  <si>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</si>
  <si>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</si>
  <si>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</si>
  <si>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</si>
  <si>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</si>
  <si>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</si>
  <si>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</si>
  <si>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</si>
  <si>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</si>
  <si>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</si>
  <si>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</si>
  <si>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</si>
  <si>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</si>
  <si>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</si>
  <si>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</si>
  <si>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</si>
  <si>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</si>
  <si>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</si>
  <si>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</si>
  <si>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</si>
  <si>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</si>
  <si>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</si>
  <si>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</si>
  <si>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</si>
  <si>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</si>
  <si>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</si>
  <si>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</si>
  <si>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</si>
  <si>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</si>
  <si>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</si>
  <si>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</si>
  <si>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</si>
  <si>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</si>
  <si>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</si>
  <si>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</si>
  <si>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</si>
  <si>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</si>
  <si>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</si>
  <si>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</si>
  <si>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</si>
  <si>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</si>
  <si>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</si>
  <si>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</si>
  <si>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</si>
  <si>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</si>
  <si>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</si>
  <si>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</si>
  <si>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</si>
  <si>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</si>
  <si>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</si>
  <si>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</si>
  <si>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</si>
  <si>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</si>
  <si>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</si>
  <si>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</si>
  <si>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</si>
  <si>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</si>
  <si>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</si>
  <si>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</si>
  <si>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</si>
  <si>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</si>
  <si>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</si>
  <si>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</si>
  <si>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</si>
  <si>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</si>
  <si>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</si>
  <si>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</si>
  <si>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</si>
  <si>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</si>
  <si>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</si>
  <si>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</si>
  <si>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</si>
  <si>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</si>
  <si>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</si>
  <si>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</si>
  <si>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</si>
  <si>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</si>
  <si>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</si>
  <si>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</si>
  <si>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</si>
  <si>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</si>
  <si>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</si>
  <si>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</si>
  <si>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</si>
  <si>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</si>
  <si>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</si>
  <si>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</si>
  <si>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</si>
  <si>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</si>
  <si>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</si>
  <si>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</si>
  <si>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</si>
  <si>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</si>
  <si>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</si>
  <si>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</si>
  <si>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</si>
  <si>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</si>
  <si>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</si>
  <si>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</si>
  <si>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</si>
  <si>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</si>
  <si>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</si>
  <si>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</si>
  <si>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</si>
  <si>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</si>
  <si>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</si>
  <si>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</si>
  <si>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</si>
  <si>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</si>
  <si>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</si>
  <si>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</si>
  <si>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</si>
  <si>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</si>
  <si>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</si>
  <si>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</si>
  <si>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</si>
  <si>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</si>
  <si>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</si>
  <si>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</si>
  <si>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</si>
  <si>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</si>
  <si>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</si>
  <si>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</si>
  <si>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</si>
  <si>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</si>
  <si>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</si>
  <si>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</si>
  <si>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</si>
  <si>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</si>
  <si>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</si>
  <si>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</si>
  <si>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</si>
  <si>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</si>
  <si>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</si>
  <si>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</si>
  <si>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</si>
  <si>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</si>
  <si>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</si>
  <si>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</si>
  <si>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</si>
  <si>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</si>
  <si>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</si>
  <si>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</si>
  <si>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</si>
  <si>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</si>
  <si>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</si>
  <si>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</si>
  <si>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</si>
  <si>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</si>
  <si>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</si>
  <si>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</si>
  <si>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</si>
  <si>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</si>
  <si>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</si>
  <si>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</si>
  <si>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</si>
  <si>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</si>
  <si>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</si>
  <si>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</si>
  <si>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</si>
  <si>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</si>
  <si>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</si>
  <si>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</si>
  <si>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</si>
  <si>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</si>
  <si>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</si>
  <si>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</si>
  <si>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</si>
  <si>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</si>
  <si>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</si>
  <si>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</si>
  <si>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</si>
  <si>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</si>
  <si>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</si>
  <si>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</si>
  <si>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</si>
  <si>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</si>
  <si>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</si>
  <si>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</si>
  <si>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</si>
  <si>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</si>
  <si>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</si>
  <si>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</si>
  <si>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</si>
  <si>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</si>
  <si>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</si>
  <si>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</si>
  <si>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</si>
  <si>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</si>
  <si>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</si>
  <si>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</si>
  <si>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</si>
  <si>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</si>
  <si>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</si>
  <si>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</si>
  <si>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</si>
  <si>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</si>
  <si>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</si>
  <si>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</si>
  <si>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</si>
  <si>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</si>
  <si>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</si>
  <si>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</si>
  <si>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</si>
  <si>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</si>
  <si>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</si>
  <si>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</si>
  <si>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</si>
  <si>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</si>
  <si>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</si>
  <si>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</si>
  <si>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</si>
  <si>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</si>
  <si>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</si>
  <si>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</si>
  <si>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</si>
  <si>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</si>
  <si>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</si>
  <si>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</si>
  <si>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</si>
  <si>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</si>
  <si>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</si>
  <si>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</si>
  <si>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</si>
  <si>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</si>
  <si>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</si>
  <si>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</si>
  <si>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</si>
  <si>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</si>
  <si>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</si>
  <si>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</si>
  <si>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</si>
  <si>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</si>
  <si>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</si>
  <si>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</si>
  <si>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</si>
  <si>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</si>
  <si>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</si>
  <si>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</si>
  <si>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</si>
  <si>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</si>
  <si>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</si>
  <si>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</si>
  <si>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</si>
  <si>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</si>
  <si>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</si>
  <si>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</si>
  <si>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</si>
  <si>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</si>
  <si>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</si>
  <si>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</si>
  <si>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</si>
  <si>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</si>
  <si>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</si>
  <si>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</si>
  <si>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</si>
  <si>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</si>
  <si>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</si>
  <si>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</si>
  <si>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</si>
  <si>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</si>
  <si>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</si>
  <si>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</si>
  <si>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</si>
  <si>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</si>
  <si>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</si>
  <si>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</si>
  <si>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</si>
  <si>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</si>
  <si>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</si>
  <si>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</si>
  <si>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</si>
  <si>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</si>
  <si>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</si>
  <si>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</si>
  <si>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</si>
  <si>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</si>
  <si>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</si>
  <si>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</si>
  <si>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</si>
  <si>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</si>
  <si>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</si>
  <si>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</si>
  <si>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</si>
  <si>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</si>
  <si>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</si>
  <si>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</si>
  <si>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</si>
  <si>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</si>
  <si>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</si>
  <si>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</si>
  <si>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</si>
  <si>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</si>
  <si>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</si>
  <si>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</si>
  <si>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</si>
  <si>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</si>
  <si>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</si>
  <si>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</si>
  <si>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</si>
  <si>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</si>
  <si>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</si>
  <si>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</si>
  <si>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</si>
  <si>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</si>
  <si>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</si>
  <si>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</si>
  <si>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</si>
  <si>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</si>
  <si>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</si>
  <si>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</si>
  <si>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</si>
  <si>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</si>
  <si>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</si>
  <si>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</si>
  <si>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</si>
  <si>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</si>
  <si>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</si>
  <si>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</si>
  <si>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</si>
  <si>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</si>
  <si>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</si>
  <si>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</si>
  <si>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</si>
  <si>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</si>
  <si>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</si>
  <si>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</si>
  <si>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</si>
  <si>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</si>
  <si>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</si>
  <si>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</si>
  <si>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</si>
  <si>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</si>
  <si>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</si>
  <si>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</si>
  <si>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</si>
  <si>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</si>
  <si>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</si>
  <si>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</si>
  <si>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</si>
  <si>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</si>
  <si>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</si>
  <si>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</si>
  <si>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</si>
  <si>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</si>
  <si>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</si>
  <si>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</si>
  <si>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</si>
  <si>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</si>
  <si>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</si>
  <si>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</si>
  <si>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</si>
  <si>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</si>
  <si>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</si>
  <si>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</si>
  <si>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</si>
  <si>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</si>
  <si>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</si>
  <si>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</si>
  <si>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</si>
  <si>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</si>
  <si>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</si>
  <si>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</si>
  <si>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</si>
  <si>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</si>
  <si>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</si>
  <si>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</si>
  <si>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</si>
  <si>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</si>
  <si>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</si>
  <si>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</si>
  <si>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</si>
  <si>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</si>
  <si>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</si>
  <si>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</si>
  <si>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</si>
  <si>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</si>
  <si>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</si>
  <si>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</si>
  <si>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</si>
  <si>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</si>
  <si>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</si>
  <si>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</si>
  <si>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</si>
  <si>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</si>
  <si>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</si>
  <si>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</si>
  <si>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</si>
  <si>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</si>
  <si>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</si>
  <si>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</si>
  <si>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</si>
  <si>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</si>
  <si>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</si>
  <si>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</si>
  <si>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</si>
  <si>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</si>
  <si>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</si>
  <si>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</si>
  <si>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</si>
  <si>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</si>
  <si>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</si>
  <si>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</si>
  <si>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</si>
  <si>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</si>
  <si>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</si>
  <si>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</si>
  <si>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</si>
  <si>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</si>
  <si>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</si>
  <si>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</si>
  <si>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</si>
  <si>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</si>
  <si>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</si>
  <si>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</si>
  <si>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</si>
  <si>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</si>
  <si>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</si>
  <si>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</si>
  <si>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</si>
  <si>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</si>
  <si>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</si>
  <si>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</si>
  <si>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</si>
  <si>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</si>
  <si>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</si>
  <si>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</si>
  <si>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</si>
  <si>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</si>
  <si>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</si>
  <si>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</si>
  <si>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</si>
  <si>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</si>
  <si>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</si>
  <si>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</si>
  <si>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</si>
  <si>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</si>
  <si>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</si>
  <si>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</si>
  <si>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</si>
  <si>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</si>
  <si>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</si>
  <si>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</si>
  <si>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</si>
  <si>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</si>
  <si>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</si>
  <si>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</si>
  <si>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</si>
  <si>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</si>
  <si>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</si>
  <si>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</si>
  <si>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</si>
  <si>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</si>
  <si>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</si>
  <si>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</si>
  <si>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</si>
  <si>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</si>
  <si>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</si>
  <si>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</si>
  <si>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</si>
  <si>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</si>
  <si>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</si>
  <si>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</si>
  <si>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</si>
  <si>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</si>
  <si>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</si>
  <si>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</si>
  <si>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</si>
  <si>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</si>
  <si>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</si>
  <si>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</si>
  <si>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</si>
  <si>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</si>
  <si>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</si>
  <si>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</si>
  <si>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</si>
  <si>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</si>
  <si>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</si>
  <si>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</si>
  <si>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</si>
  <si>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</si>
  <si>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</si>
  <si>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</si>
  <si>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</si>
  <si>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</si>
  <si>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</si>
  <si>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</si>
  <si>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</si>
  <si>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</si>
  <si>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</si>
  <si>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</si>
  <si>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</si>
  <si>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</si>
  <si>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</si>
  <si>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</si>
  <si>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</si>
  <si>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</si>
  <si>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</si>
  <si>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</si>
  <si>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</si>
  <si>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</si>
  <si>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</si>
  <si>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</si>
  <si>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</si>
  <si>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</si>
  <si>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</si>
  <si>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</si>
  <si>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</si>
  <si>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</si>
  <si>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</si>
  <si>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</si>
  <si>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</si>
  <si>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</si>
  <si>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</si>
  <si>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</si>
  <si>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</si>
  <si>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</si>
  <si>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</si>
  <si>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</si>
  <si>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</si>
  <si>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</si>
  <si>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</si>
  <si>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</si>
  <si>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</si>
  <si>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</si>
  <si>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</si>
  <si>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</si>
  <si>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</si>
  <si>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</si>
  <si>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</si>
  <si>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</si>
  <si>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</si>
  <si>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</si>
  <si>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</si>
  <si>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</si>
  <si>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</si>
  <si>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</si>
  <si>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</si>
  <si>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</si>
  <si>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</si>
  <si>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</si>
  <si>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</si>
  <si>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</si>
  <si>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</si>
  <si>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</si>
  <si>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</si>
  <si>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</si>
  <si>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</si>
  <si>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</si>
  <si>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</si>
  <si>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</si>
  <si>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</si>
  <si>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</si>
  <si>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</si>
  <si>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</si>
  <si>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</si>
  <si>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</si>
  <si>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</si>
  <si>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</si>
  <si>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</si>
  <si>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</si>
  <si>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</si>
  <si>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</si>
  <si>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</si>
  <si>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</si>
  <si>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</si>
  <si>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</si>
  <si>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</si>
  <si>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</si>
  <si>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</si>
  <si>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</si>
  <si>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</si>
  <si>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</si>
  <si>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</si>
  <si>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</si>
  <si>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</si>
  <si>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</si>
  <si>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</si>
  <si>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</si>
  <si>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</si>
  <si>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</si>
  <si>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</si>
  <si>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</si>
  <si>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</si>
  <si>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</si>
  <si>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</si>
  <si>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</si>
  <si>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</si>
  <si>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</si>
  <si>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</si>
  <si>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</si>
  <si>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</si>
  <si>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</si>
  <si>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</si>
  <si>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</si>
  <si>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</si>
  <si>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</si>
  <si>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</si>
  <si>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</si>
  <si>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</si>
  <si>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</si>
  <si>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</si>
  <si>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</si>
  <si>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</si>
  <si>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</si>
  <si>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</si>
  <si>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</si>
  <si>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</si>
  <si>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</si>
  <si>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</si>
  <si>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</si>
  <si>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</si>
  <si>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</si>
  <si>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</si>
  <si>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</si>
  <si>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</si>
  <si>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</si>
  <si>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</si>
  <si>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</si>
  <si>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</si>
  <si>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</si>
  <si>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</si>
  <si>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</si>
  <si>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</si>
  <si>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</si>
  <si>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</si>
  <si>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</si>
  <si>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</si>
  <si>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</si>
  <si>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</si>
  <si>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</si>
  <si>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</si>
  <si>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</si>
  <si>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</si>
  <si>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</si>
  <si>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</si>
  <si>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</si>
  <si>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</si>
  <si>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</si>
  <si>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</si>
  <si>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</si>
  <si>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</si>
  <si>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</si>
  <si>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</si>
  <si>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</si>
  <si>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</si>
  <si>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</si>
  <si>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</si>
  <si>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</si>
  <si>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</si>
  <si>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</si>
  <si>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</si>
  <si>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</si>
  <si>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</si>
  <si>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</si>
  <si>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</si>
  <si>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</si>
  <si>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</si>
  <si>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</si>
  <si>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</si>
  <si>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</si>
  <si>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</si>
  <si>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</si>
  <si>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</si>
  <si>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</si>
  <si>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</si>
  <si>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</si>
  <si>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</si>
  <si>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</si>
  <si>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</si>
  <si>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</si>
  <si>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</si>
  <si>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</si>
  <si>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</si>
  <si>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</si>
  <si>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</si>
  <si>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</si>
  <si>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</si>
  <si>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</si>
  <si>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</si>
  <si>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</si>
  <si>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</si>
  <si>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</si>
  <si>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</si>
  <si>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</si>
  <si>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</si>
  <si>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</si>
  <si>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</si>
  <si>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</si>
  <si>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</si>
  <si>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</si>
  <si>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</si>
  <si>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</si>
  <si>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</si>
  <si>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</si>
  <si>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</si>
  <si>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</si>
  <si>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</si>
  <si>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</si>
  <si>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</si>
  <si>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</si>
  <si>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</si>
  <si>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</si>
  <si>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</si>
  <si>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</si>
  <si>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</si>
  <si>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</si>
  <si>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</si>
  <si>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</si>
  <si>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</si>
  <si>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</si>
  <si>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</si>
  <si>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</si>
  <si>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</si>
  <si>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</si>
  <si>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</si>
  <si>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</si>
  <si>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</si>
  <si>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</si>
  <si>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</si>
  <si>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</si>
  <si>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</si>
  <si>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</si>
  <si>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</si>
  <si>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</si>
  <si>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</si>
  <si>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</si>
  <si>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</si>
  <si>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</si>
  <si>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</si>
  <si>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</si>
  <si>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</si>
  <si>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</si>
  <si>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</si>
  <si>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</si>
  <si>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</si>
  <si>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</si>
  <si>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</si>
  <si>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</si>
  <si>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</si>
  <si>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</si>
  <si>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</si>
  <si>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</si>
  <si>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</si>
  <si>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</si>
  <si>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</si>
  <si>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</si>
  <si>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</si>
  <si>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</si>
  <si>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</si>
  <si>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</si>
  <si>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</si>
  <si>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</si>
  <si>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</si>
  <si>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</si>
  <si>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</si>
  <si>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</si>
  <si>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</si>
  <si>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</si>
  <si>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</si>
  <si>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</si>
  <si>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</si>
  <si>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</si>
  <si>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</si>
  <si>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</si>
  <si>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</si>
  <si>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</si>
  <si>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</si>
  <si>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</si>
  <si>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</si>
  <si>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</si>
  <si>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</si>
  <si>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</si>
  <si>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</si>
  <si>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</si>
  <si>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</si>
  <si>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</si>
  <si>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</si>
  <si>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</si>
  <si>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</si>
  <si>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</si>
  <si>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</si>
  <si>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</si>
  <si>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</si>
  <si>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</si>
  <si>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</si>
  <si>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</si>
  <si>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</si>
  <si>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</si>
  <si>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</si>
  <si>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</si>
  <si>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</si>
  <si>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</si>
  <si>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</si>
  <si>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</si>
  <si>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</si>
  <si>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</si>
  <si>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</si>
  <si>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</si>
  <si>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</si>
  <si>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</si>
  <si>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</si>
  <si>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</si>
  <si>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</si>
  <si>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</si>
  <si>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</si>
  <si>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</si>
  <si>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</si>
  <si>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</si>
  <si>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</si>
  <si>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</si>
  <si>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</si>
  <si>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</si>
  <si>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</si>
  <si>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</si>
  <si>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</si>
  <si>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</si>
  <si>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</si>
  <si>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</si>
  <si>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</si>
  <si>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</si>
  <si>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</si>
  <si>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</si>
  <si>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</si>
  <si>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</si>
  <si>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</si>
  <si>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</si>
  <si>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</si>
  <si>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</si>
  <si>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</si>
  <si>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</si>
  <si>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</si>
  <si>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</si>
  <si>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</si>
  <si>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</si>
  <si>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</si>
  <si>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</si>
  <si>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</si>
  <si>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</si>
  <si>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</si>
  <si>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</si>
  <si>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</si>
  <si>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</si>
  <si>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</si>
  <si>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</si>
  <si>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</si>
  <si>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</si>
  <si>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</si>
  <si>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</si>
  <si>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</si>
  <si>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</si>
  <si>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</si>
  <si>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</si>
  <si>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</si>
  <si>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</si>
  <si>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</si>
  <si>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</si>
  <si>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</si>
  <si>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</si>
  <si>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</si>
  <si>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</si>
  <si>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</si>
  <si>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</si>
  <si>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</si>
  <si>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</si>
  <si>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</si>
  <si>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</si>
  <si>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</si>
  <si>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</si>
  <si>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</si>
  <si>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</si>
  <si>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</si>
  <si>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</si>
  <si>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</si>
  <si>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</si>
  <si>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</si>
  <si>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</si>
  <si>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</si>
  <si>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</si>
  <si>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</si>
  <si>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</si>
  <si>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</si>
  <si>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</si>
  <si>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</si>
  <si>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</si>
  <si>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</si>
  <si>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</si>
  <si>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</si>
  <si>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</si>
  <si>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</si>
  <si>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</si>
  <si>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</si>
  <si>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</si>
  <si>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</si>
  <si>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</si>
  <si>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</si>
  <si>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</si>
  <si>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</si>
  <si>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</si>
  <si>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</si>
  <si>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</si>
  <si>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</si>
  <si>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</si>
  <si>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</si>
  <si>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</si>
  <si>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</si>
  <si>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</si>
  <si>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</si>
  <si>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</si>
  <si>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</si>
  <si>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</si>
  <si>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</si>
  <si>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</si>
  <si>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</si>
  <si>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</si>
  <si>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</si>
  <si>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</si>
  <si>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</si>
  <si>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</si>
  <si>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</si>
  <si>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</si>
  <si>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</si>
  <si>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</si>
  <si>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</si>
  <si>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</si>
  <si>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</si>
  <si>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</si>
  <si>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</si>
  <si>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</si>
  <si>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</si>
  <si>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</si>
  <si>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</si>
  <si>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</si>
  <si>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</si>
  <si>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</si>
  <si>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</si>
  <si>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</si>
  <si>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</si>
  <si>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</si>
  <si>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</si>
  <si>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</si>
  <si>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</si>
  <si>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</si>
  <si>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</si>
  <si>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</si>
  <si>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</si>
  <si>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</si>
  <si>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</si>
  <si>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</si>
  <si>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</si>
  <si>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</si>
  <si>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</si>
  <si>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</si>
  <si>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</si>
  <si>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</si>
  <si>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</si>
  <si>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</si>
  <si>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</si>
  <si>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</si>
  <si>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</si>
  <si>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</si>
  <si>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</si>
  <si>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</si>
  <si>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</si>
  <si>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</si>
  <si>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</si>
  <si>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</si>
  <si>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</si>
  <si>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</si>
  <si>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</si>
  <si>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</si>
  <si>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</si>
  <si>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</si>
  <si>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</si>
  <si>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</si>
  <si>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</si>
  <si>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</si>
  <si>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</si>
  <si>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</si>
  <si>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</si>
  <si>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</si>
  <si>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</si>
  <si>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</si>
  <si>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</si>
  <si>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</si>
  <si>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</si>
  <si>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</si>
  <si>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</si>
  <si>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</si>
  <si>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</si>
  <si>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</si>
  <si>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</si>
  <si>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</si>
  <si>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</si>
  <si>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</si>
  <si>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</si>
  <si>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</si>
  <si>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</si>
  <si>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</si>
  <si>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</si>
  <si>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</si>
  <si>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</si>
  <si>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</si>
  <si>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</si>
  <si>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</si>
  <si>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</si>
  <si>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</si>
  <si>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</si>
  <si>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</si>
  <si>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</si>
  <si>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</si>
  <si>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</si>
  <si>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</si>
  <si>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</si>
  <si>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</si>
  <si>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</si>
  <si>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</si>
  <si>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</si>
  <si>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</si>
  <si>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</si>
  <si>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</si>
  <si>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</si>
  <si>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</si>
  <si>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</si>
  <si>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</si>
  <si>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</si>
  <si>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</si>
  <si>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</si>
  <si>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</si>
  <si>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</si>
  <si>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</si>
  <si>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</si>
  <si>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</si>
  <si>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</si>
  <si>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</si>
  <si>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</si>
  <si>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</si>
  <si>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</si>
  <si>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</si>
  <si>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</si>
  <si>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</si>
  <si>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</si>
  <si>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</si>
  <si>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</si>
  <si>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</si>
  <si>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</si>
  <si>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</si>
  <si>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</si>
  <si>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</si>
  <si>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</si>
  <si>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</si>
  <si>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</si>
  <si>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</si>
  <si>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</si>
  <si>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</si>
  <si>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</si>
  <si>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</si>
  <si>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</si>
  <si>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</si>
  <si>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</si>
  <si>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</si>
  <si>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</si>
  <si>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</si>
  <si>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</si>
  <si>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</si>
  <si>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</si>
  <si>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</si>
  <si>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</si>
  <si>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</si>
  <si>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</si>
  <si>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</si>
  <si>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</si>
  <si>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</si>
  <si>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</si>
  <si>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</si>
  <si>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</si>
  <si>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</si>
  <si>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</si>
  <si>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</si>
  <si>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</si>
  <si>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</si>
  <si>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</si>
  <si>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</si>
  <si>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</si>
  <si>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</si>
  <si>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</si>
  <si>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</si>
  <si>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</si>
  <si>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</si>
  <si>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</si>
  <si>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</si>
  <si>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</si>
  <si>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</si>
  <si>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</si>
  <si>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</si>
  <si>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</si>
  <si>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</si>
  <si>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</si>
  <si>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</si>
  <si>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</si>
  <si>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</si>
  <si>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</si>
  <si>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</si>
  <si>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</si>
  <si>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</si>
  <si>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</si>
  <si>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</si>
  <si>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</si>
  <si>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</si>
  <si>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</si>
  <si>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</si>
  <si>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</si>
  <si>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</si>
  <si>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</si>
  <si>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</si>
  <si>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</si>
  <si>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</si>
  <si>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</si>
  <si>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</si>
  <si>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</si>
  <si>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</si>
  <si>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</si>
  <si>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</si>
  <si>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</si>
  <si>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</si>
  <si>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</si>
  <si>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</si>
  <si>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</si>
  <si>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</si>
  <si>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</si>
  <si>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</si>
  <si>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</si>
  <si>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</si>
  <si>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</si>
  <si>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</si>
  <si>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</si>
  <si>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</si>
  <si>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</si>
  <si>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</si>
  <si>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</si>
  <si>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</si>
  <si>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</si>
  <si>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</si>
  <si>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</si>
  <si>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</si>
  <si>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</si>
  <si>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</si>
  <si>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</si>
  <si>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</si>
  <si>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</si>
  <si>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</si>
  <si>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</si>
  <si>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</si>
  <si>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</si>
  <si>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</si>
  <si>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</si>
  <si>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</si>
  <si>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</si>
  <si>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</si>
  <si>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</si>
  <si>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</si>
  <si>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</si>
  <si>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</si>
  <si>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</si>
  <si>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</si>
  <si>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</si>
  <si>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</si>
  <si>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</si>
  <si>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</si>
  <si>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</si>
  <si>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</si>
  <si>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</si>
  <si>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</si>
  <si>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</si>
  <si>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</si>
  <si>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</si>
  <si>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</si>
  <si>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</si>
  <si>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</si>
  <si>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</si>
  <si>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</si>
  <si>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</si>
  <si>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</si>
  <si>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</si>
  <si>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</si>
  <si>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</si>
  <si>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</si>
  <si>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</si>
  <si>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</si>
  <si>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</si>
  <si>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</si>
  <si>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</si>
  <si>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</si>
  <si>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</si>
  <si>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</si>
  <si>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</si>
  <si>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</si>
  <si>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</si>
  <si>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</si>
  <si>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</si>
  <si>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</si>
  <si>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</si>
  <si>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</si>
  <si>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</si>
  <si>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</si>
  <si>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</si>
  <si>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</si>
  <si>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</si>
  <si>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</si>
  <si>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</si>
  <si>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</si>
  <si>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</si>
  <si>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</si>
  <si>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</si>
  <si>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</si>
  <si>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</si>
  <si>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</si>
  <si>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</si>
  <si>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</si>
  <si>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</si>
  <si>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</si>
  <si>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</si>
  <si>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</si>
  <si>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</si>
  <si>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</si>
  <si>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</si>
  <si>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</si>
  <si>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</si>
  <si>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</si>
  <si>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</si>
  <si>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</si>
  <si>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</si>
  <si>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</si>
  <si>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</si>
  <si>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</si>
  <si>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</si>
  <si>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</si>
  <si>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</si>
  <si>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</si>
  <si>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</si>
  <si>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</si>
  <si>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</si>
  <si>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</si>
  <si>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</si>
  <si>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</si>
  <si>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</si>
  <si>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</si>
  <si>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</si>
  <si>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</si>
  <si>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</si>
  <si>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</si>
  <si>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</si>
  <si>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</si>
  <si>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</si>
  <si>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</si>
  <si>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</si>
  <si>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</si>
  <si>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</si>
  <si>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</si>
  <si>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</si>
  <si>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</si>
  <si>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</si>
  <si>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</si>
  <si>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</si>
  <si>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</si>
  <si>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</si>
  <si>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</si>
  <si>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</si>
  <si>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</si>
  <si>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</si>
  <si>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</si>
  <si>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</si>
  <si>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</si>
  <si>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</si>
  <si>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</si>
  <si>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</si>
  <si>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</si>
  <si>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</si>
  <si>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</si>
  <si>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</si>
  <si>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</si>
  <si>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</si>
  <si>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</si>
  <si>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</si>
  <si>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</si>
  <si>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</si>
  <si>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</si>
  <si>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</si>
  <si>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</si>
  <si>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</si>
  <si>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</si>
  <si>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</si>
  <si>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</si>
  <si>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</si>
  <si>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</si>
  <si>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</si>
  <si>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</si>
  <si>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</si>
  <si>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</si>
  <si>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</si>
  <si>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</si>
  <si>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</si>
  <si>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</si>
  <si>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</si>
  <si>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</si>
  <si>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</si>
  <si>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</si>
  <si>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</si>
  <si>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</si>
  <si>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</si>
  <si>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</si>
  <si>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</si>
  <si>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</si>
  <si>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</si>
  <si>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</si>
  <si>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</si>
  <si>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</si>
  <si>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</si>
  <si>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</si>
  <si>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</si>
  <si>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</si>
  <si>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</si>
  <si>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</si>
  <si>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</si>
  <si>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</si>
  <si>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</si>
  <si>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</si>
  <si>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</si>
  <si>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</si>
  <si>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</si>
  <si>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</si>
  <si>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</si>
  <si>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</si>
  <si>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</si>
  <si>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</si>
  <si>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</si>
  <si>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</si>
  <si>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</si>
  <si>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</si>
  <si>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</si>
  <si>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</si>
  <si>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</si>
  <si>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</si>
  <si>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</si>
  <si>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</si>
  <si>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</si>
  <si>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</si>
  <si>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</si>
  <si>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</si>
  <si>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</si>
  <si>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</si>
  <si>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</si>
  <si>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</si>
  <si>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</si>
  <si>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</si>
  <si>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</si>
  <si>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</si>
  <si>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</si>
  <si>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</si>
  <si>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</si>
  <si>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</si>
  <si>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</si>
  <si>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</si>
  <si>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</si>
  <si>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</si>
  <si>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</si>
  <si>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</si>
  <si>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</si>
  <si>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</si>
  <si>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</si>
  <si>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</si>
  <si>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</si>
  <si>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</si>
  <si>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</si>
  <si>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</si>
  <si>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</si>
  <si>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</si>
  <si>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</si>
  <si>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</si>
  <si>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</si>
  <si>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</si>
  <si>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</si>
  <si>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</si>
  <si>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</si>
  <si>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</si>
  <si>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</si>
  <si>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</si>
  <si>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</si>
  <si>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</si>
  <si>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</si>
  <si>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</si>
  <si>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</si>
  <si>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</si>
  <si>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</si>
  <si>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</si>
  <si>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</si>
  <si>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</si>
  <si>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</si>
  <si>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</si>
  <si>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</si>
  <si>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</si>
  <si>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</si>
  <si>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</si>
  <si>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</si>
  <si>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</si>
  <si>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</si>
  <si>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</si>
  <si>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</si>
  <si>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</si>
  <si>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</si>
  <si>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</si>
  <si>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</si>
  <si>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</si>
  <si>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</si>
  <si>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</si>
  <si>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</si>
  <si>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</si>
  <si>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</si>
  <si>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</si>
  <si>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</si>
  <si>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</si>
  <si>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</si>
  <si>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</si>
  <si>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</si>
  <si>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</si>
  <si>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</si>
  <si>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</si>
  <si>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</si>
  <si>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</si>
  <si>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</si>
  <si>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</si>
  <si>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</si>
  <si>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</si>
  <si>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</si>
  <si>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</si>
  <si>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</si>
  <si>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</si>
  <si>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</si>
  <si>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</si>
  <si>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</si>
  <si>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</si>
  <si>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</si>
  <si>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</si>
  <si>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</si>
  <si>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</si>
  <si>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</si>
  <si>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</si>
  <si>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</si>
  <si>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</si>
  <si>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</si>
  <si>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</si>
  <si>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</si>
  <si>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</si>
  <si>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</si>
  <si>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</si>
  <si>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</si>
  <si>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</si>
  <si>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</si>
  <si>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</si>
  <si>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</si>
  <si>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</si>
  <si>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</si>
  <si>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</si>
  <si>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</si>
  <si>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</si>
  <si>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</si>
  <si>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</si>
  <si>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</si>
  <si>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</si>
  <si>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</si>
  <si>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</si>
  <si>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</si>
  <si>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</si>
  <si>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</si>
  <si>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</si>
  <si>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</si>
  <si>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</si>
  <si>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</si>
  <si>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</si>
  <si>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</si>
  <si>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</si>
  <si>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</si>
  <si>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</si>
  <si>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</si>
  <si>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</si>
  <si>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</si>
  <si>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</si>
  <si>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</si>
  <si>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</si>
  <si>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</si>
  <si>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</si>
  <si>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</si>
  <si>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</si>
  <si>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</si>
  <si>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</si>
  <si>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</si>
  <si>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</si>
  <si>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</si>
  <si>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</si>
  <si>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</si>
  <si>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</si>
  <si>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</si>
  <si>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</si>
  <si>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</si>
  <si>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</si>
  <si>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</si>
  <si>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</si>
  <si>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</si>
  <si>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</si>
  <si>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</si>
  <si>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</si>
  <si>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</si>
  <si>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</si>
  <si>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</si>
  <si>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</si>
  <si>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</si>
  <si>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</si>
  <si>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</si>
  <si>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</si>
  <si>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</si>
  <si>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</si>
  <si>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</si>
  <si>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</si>
  <si>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</si>
  <si>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</si>
  <si>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</si>
  <si>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</si>
  <si>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</si>
  <si>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</si>
  <si>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</si>
  <si>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</si>
  <si>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</si>
  <si>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</si>
  <si>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</si>
  <si>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</si>
  <si>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</si>
  <si>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</si>
  <si>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</si>
  <si>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</si>
  <si>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</si>
  <si>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</si>
  <si>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</si>
  <si>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</si>
  <si>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</si>
  <si>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</si>
  <si>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</si>
  <si>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</si>
  <si>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</si>
  <si>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</si>
  <si>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</si>
  <si>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</si>
  <si>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</si>
  <si>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</si>
  <si>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</si>
  <si>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</si>
  <si>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</si>
  <si>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</si>
  <si>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</si>
  <si>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</si>
  <si>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</si>
  <si>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</si>
  <si>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</si>
  <si>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</si>
  <si>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</si>
  <si>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</si>
  <si>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</si>
  <si>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</si>
  <si>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</si>
  <si>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</si>
  <si>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</si>
  <si>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</si>
  <si>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</si>
  <si>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</si>
  <si>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</si>
  <si>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</si>
  <si>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</si>
  <si>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</si>
  <si>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</si>
  <si>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</si>
  <si>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</si>
  <si>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</si>
  <si>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</si>
  <si>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</si>
  <si>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</si>
  <si>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</si>
  <si>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</si>
  <si>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</si>
  <si>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</si>
  <si>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</si>
  <si>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</si>
  <si>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</si>
  <si>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</si>
  <si>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</si>
  <si>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</si>
  <si>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</si>
  <si>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</si>
  <si>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</si>
  <si>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</si>
  <si>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</si>
  <si>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</si>
  <si>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</si>
  <si>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</si>
  <si>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</si>
  <si>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</si>
  <si>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</si>
  <si>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</si>
  <si>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</si>
  <si>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</si>
  <si>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</si>
  <si>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</si>
  <si>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</si>
  <si>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</si>
  <si>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</si>
  <si>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</si>
  <si>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</si>
  <si>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</si>
  <si>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</si>
  <si>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</si>
  <si>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</si>
  <si>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</si>
  <si>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</si>
  <si>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</si>
  <si>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</si>
  <si>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</si>
  <si>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</si>
  <si>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</si>
  <si>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</si>
  <si>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</si>
  <si>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</si>
  <si>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</si>
  <si>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</si>
  <si>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</si>
  <si>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</si>
  <si>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</si>
  <si>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</si>
  <si>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</si>
  <si>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</si>
  <si>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</si>
  <si>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</si>
  <si>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</si>
  <si>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</si>
  <si>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</si>
  <si>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</si>
  <si>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</si>
  <si>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</si>
  <si>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</si>
  <si>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</si>
  <si>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</si>
  <si>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</si>
  <si>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</si>
  <si>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</si>
  <si>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</si>
  <si>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</si>
  <si>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</si>
  <si>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</si>
  <si>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</si>
  <si>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</si>
  <si>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</si>
  <si>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</si>
  <si>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</si>
  <si>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</si>
  <si>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</si>
  <si>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</si>
  <si>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</si>
  <si>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</si>
  <si>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</si>
  <si>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</si>
  <si>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</si>
  <si>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</si>
  <si>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</si>
  <si>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</si>
  <si>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</si>
  <si>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</si>
  <si>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</si>
  <si>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</si>
  <si>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</si>
  <si>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</si>
  <si>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</si>
  <si>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</si>
  <si>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</si>
  <si>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</si>
  <si>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</si>
  <si>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</si>
  <si>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</si>
  <si>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</si>
  <si>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</si>
  <si>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</si>
  <si>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</si>
  <si>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</si>
  <si>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</si>
  <si>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</si>
  <si>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</si>
  <si>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</si>
  <si>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</si>
  <si>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</si>
  <si>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</si>
  <si>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</si>
  <si>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</si>
  <si>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</si>
  <si>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</si>
  <si>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</si>
  <si>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</si>
  <si>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</si>
  <si>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</si>
  <si>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</si>
  <si>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</si>
  <si>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</si>
  <si>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</si>
  <si>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</si>
  <si>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</si>
  <si>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</si>
  <si>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</si>
  <si>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</si>
  <si>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</si>
  <si>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</si>
  <si>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</si>
  <si>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</si>
  <si>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</si>
  <si>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</si>
  <si>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</si>
  <si>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</si>
  <si>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</si>
  <si>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</si>
  <si>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</si>
  <si>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</si>
  <si>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</si>
  <si>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</si>
  <si>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</si>
  <si>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</si>
  <si>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</si>
  <si>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</si>
  <si>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</si>
  <si>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</si>
  <si>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</si>
  <si>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</si>
  <si>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</si>
  <si>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</si>
  <si>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</si>
  <si>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</si>
  <si>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</si>
  <si>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</si>
  <si>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</si>
  <si>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</si>
  <si>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</si>
  <si>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</si>
  <si>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</si>
  <si>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</si>
  <si>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</si>
  <si>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</si>
  <si>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</si>
  <si>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</si>
  <si>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</si>
  <si>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</si>
  <si>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</si>
  <si>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</si>
  <si>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</si>
  <si>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</si>
  <si>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</si>
  <si>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</si>
  <si>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</si>
  <si>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</si>
  <si>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</si>
  <si>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</si>
  <si>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</si>
  <si>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</si>
  <si>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</si>
  <si>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</si>
  <si>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</si>
  <si>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</si>
  <si>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</si>
  <si>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</si>
  <si>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</si>
  <si>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</si>
  <si>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</si>
  <si>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</si>
  <si>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</si>
  <si>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</si>
  <si>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</si>
  <si>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</si>
  <si>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</si>
  <si>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</si>
  <si>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</si>
  <si>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</si>
  <si>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</si>
  <si>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</si>
  <si>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</si>
  <si>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</si>
  <si>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</si>
  <si>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</si>
  <si>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</si>
  <si>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</si>
  <si>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</si>
  <si>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</si>
  <si>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</si>
  <si>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</si>
  <si>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</si>
  <si>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</si>
  <si>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</si>
  <si>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</si>
  <si>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</si>
  <si>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</si>
  <si>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</si>
  <si>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</si>
  <si>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</si>
  <si>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</si>
  <si>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</si>
  <si>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</si>
  <si>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</si>
  <si>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</si>
  <si>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</si>
  <si>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</si>
  <si>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</si>
  <si>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</si>
  <si>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</si>
  <si>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</si>
  <si>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</si>
  <si>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</si>
  <si>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</si>
  <si>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</si>
  <si>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</si>
  <si>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</si>
  <si>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</si>
  <si>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</si>
  <si>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</si>
  <si>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</si>
  <si>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</si>
  <si>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</si>
  <si>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</si>
  <si>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</si>
  <si>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</si>
  <si>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</si>
  <si>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</si>
  <si>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</si>
  <si>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</si>
  <si>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</si>
  <si>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</si>
  <si>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</si>
  <si>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</si>
  <si>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</si>
  <si>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</si>
  <si>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</si>
  <si>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</si>
  <si>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</si>
  <si>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</si>
  <si>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</si>
  <si>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</si>
  <si>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</si>
  <si>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</si>
  <si>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</si>
  <si>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</si>
  <si>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</si>
  <si>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</si>
  <si>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</si>
  <si>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</si>
  <si>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</si>
  <si>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</si>
  <si>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</si>
  <si>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</si>
  <si>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</si>
  <si>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</si>
  <si>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</si>
  <si>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</si>
  <si>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</si>
  <si>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</si>
  <si>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</si>
  <si>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</si>
  <si>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</si>
  <si>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</si>
  <si>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</si>
  <si>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</si>
  <si>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</si>
  <si>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</si>
  <si>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</si>
  <si>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</si>
  <si>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</si>
  <si>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</si>
  <si>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</si>
  <si>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</si>
  <si>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</si>
  <si>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</si>
  <si>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</si>
  <si>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</si>
  <si>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</si>
  <si>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</si>
  <si>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</si>
  <si>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</si>
  <si>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</si>
  <si>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</si>
  <si>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</si>
  <si>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</si>
  <si>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</si>
  <si>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</si>
  <si>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</si>
  <si>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</si>
  <si>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</si>
  <si>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</si>
  <si>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</si>
  <si>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</si>
  <si>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</si>
  <si>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</si>
  <si>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</si>
  <si>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</si>
  <si>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</si>
  <si>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</si>
  <si>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</si>
  <si>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</si>
  <si>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</si>
  <si>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</si>
  <si>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</si>
  <si>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</si>
  <si>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</si>
  <si>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</si>
  <si>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</si>
  <si>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</si>
  <si>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</si>
  <si>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</si>
  <si>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</si>
  <si>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</si>
  <si>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</si>
  <si>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</si>
  <si>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</si>
  <si>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</si>
  <si>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</si>
  <si>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</si>
  <si>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</si>
  <si>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</si>
  <si>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</si>
  <si>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</si>
  <si>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</si>
  <si>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</si>
  <si>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</si>
  <si>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</si>
  <si>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</si>
  <si>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</si>
  <si>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</si>
  <si>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</si>
  <si>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</si>
  <si>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</si>
  <si>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</si>
  <si>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</si>
  <si>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</si>
  <si>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</si>
  <si>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</si>
  <si>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</si>
  <si>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</si>
  <si>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</si>
  <si>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</si>
  <si>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</si>
  <si>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</si>
  <si>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</si>
  <si>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</si>
  <si>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</si>
  <si>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</si>
  <si>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</si>
  <si>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</si>
  <si>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</si>
  <si>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</si>
  <si>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</si>
  <si>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</si>
  <si>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</si>
  <si>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</si>
  <si>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</si>
  <si>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</si>
  <si>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</si>
  <si>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</si>
  <si>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</si>
  <si>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</si>
  <si>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</si>
  <si>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</si>
  <si>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</si>
  <si>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</si>
  <si>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</si>
  <si>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</si>
  <si>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</si>
  <si>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</si>
  <si>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</si>
  <si>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</si>
  <si>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</si>
  <si>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</si>
  <si>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</si>
  <si>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</si>
  <si>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</si>
  <si>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</si>
  <si>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</si>
  <si>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</si>
  <si>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</si>
  <si>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</si>
  <si>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</si>
  <si>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</si>
  <si>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</si>
  <si>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</si>
  <si>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</si>
  <si>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</si>
  <si>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</si>
  <si>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</si>
  <si>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</si>
  <si>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</si>
  <si>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</si>
  <si>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</si>
  <si>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</si>
  <si>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</si>
  <si>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</si>
  <si>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</si>
  <si>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</si>
  <si>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</si>
  <si>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</si>
  <si>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</si>
  <si>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</si>
  <si>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</si>
  <si>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</si>
  <si>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</si>
  <si>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</si>
  <si>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</si>
  <si>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</si>
  <si>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</si>
  <si>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</si>
  <si>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</si>
  <si>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</si>
  <si>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</si>
  <si>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</si>
  <si>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</si>
  <si>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</si>
  <si>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</si>
  <si>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</si>
  <si>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</si>
  <si>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</si>
  <si>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</si>
  <si>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</si>
  <si>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</si>
  <si>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</si>
  <si>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</si>
  <si>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</si>
  <si>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</si>
  <si>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</si>
  <si>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</si>
  <si>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</si>
  <si>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</si>
  <si>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</si>
  <si>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</si>
  <si>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</si>
  <si>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</si>
  <si>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</si>
  <si>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</si>
  <si>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</si>
  <si>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</si>
  <si>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</si>
  <si>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</si>
  <si>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</si>
  <si>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</si>
  <si>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</si>
  <si>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</si>
  <si>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</si>
  <si>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</si>
  <si>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</si>
  <si>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</si>
  <si>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</si>
  <si>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</si>
  <si>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</si>
  <si>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</si>
  <si>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</si>
  <si>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</si>
  <si>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</si>
  <si>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</si>
  <si>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</si>
  <si>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</si>
  <si>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</si>
  <si>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</si>
  <si>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</si>
  <si>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</si>
  <si>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</si>
  <si>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</si>
  <si>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</si>
  <si>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</si>
  <si>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</si>
  <si>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</si>
  <si>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</si>
  <si>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</si>
  <si>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</si>
  <si>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</si>
  <si>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</si>
  <si>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</si>
  <si>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</si>
  <si>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</si>
  <si>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</si>
  <si>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</si>
  <si>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</si>
  <si>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</si>
  <si>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</si>
  <si>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</si>
  <si>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</si>
  <si>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</si>
  <si>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</si>
  <si>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</si>
  <si>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</si>
  <si>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</si>
  <si>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</si>
  <si>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</si>
  <si>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</si>
  <si>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</si>
  <si>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</si>
  <si>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</si>
  <si>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</si>
  <si>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</si>
  <si>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</si>
  <si>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</si>
  <si>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</si>
  <si>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</si>
  <si>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</si>
  <si>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</si>
  <si>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</si>
  <si>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</si>
  <si>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</si>
  <si>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</si>
  <si>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</si>
  <si>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</si>
  <si>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</si>
  <si>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</si>
  <si>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</si>
  <si>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</si>
  <si>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</si>
  <si>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</si>
  <si>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</si>
  <si>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</si>
  <si>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</si>
  <si>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</si>
  <si>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</si>
  <si>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</si>
  <si>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</si>
  <si>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</si>
  <si>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</si>
  <si>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</si>
  <si>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</si>
  <si>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</si>
  <si>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</si>
  <si>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</si>
  <si>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</si>
  <si>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</si>
  <si>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</si>
  <si>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</si>
  <si>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</si>
  <si>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</si>
  <si>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</si>
  <si>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</si>
  <si>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</si>
  <si>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</si>
  <si>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</si>
  <si>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</si>
  <si>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</si>
  <si>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</si>
  <si>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</si>
  <si>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</si>
  <si>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</si>
  <si>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</si>
  <si>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</si>
  <si>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</si>
  <si>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</si>
  <si>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</si>
  <si>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</si>
  <si>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</si>
  <si>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</si>
  <si>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</si>
  <si>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</si>
  <si>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</si>
  <si>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</si>
  <si>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</si>
  <si>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</si>
  <si>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</si>
  <si>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</si>
  <si>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</si>
  <si>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</si>
  <si>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</si>
  <si>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</si>
  <si>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</si>
  <si>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</si>
  <si>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</si>
  <si>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</si>
  <si>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</si>
  <si>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</si>
  <si>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</si>
  <si>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</si>
  <si>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</si>
  <si>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</si>
  <si>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</si>
  <si>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</si>
  <si>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</si>
  <si>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</si>
  <si>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</si>
  <si>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</si>
  <si>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</si>
  <si>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</si>
  <si>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</si>
  <si>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</si>
  <si>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</si>
  <si>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</si>
  <si>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</si>
  <si>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</si>
  <si>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</si>
  <si>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</si>
  <si>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</si>
  <si>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</si>
  <si>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</si>
  <si>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</si>
  <si>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</si>
  <si>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</si>
  <si>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</si>
  <si>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</si>
  <si>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</si>
  <si>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</si>
  <si>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</si>
  <si>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</si>
  <si>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</si>
  <si>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</si>
  <si>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</si>
  <si>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</si>
  <si>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</si>
  <si>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</si>
  <si>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</si>
  <si>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</si>
  <si>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</si>
  <si>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</si>
  <si>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</si>
  <si>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</si>
  <si>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</si>
  <si>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</si>
  <si>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</si>
  <si>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</si>
  <si>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</si>
  <si>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</si>
  <si>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</si>
  <si>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</si>
  <si>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</si>
  <si>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</si>
  <si>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</si>
  <si>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</si>
  <si>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</si>
  <si>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</si>
  <si>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</si>
  <si>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</si>
  <si>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</si>
  <si>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</si>
  <si>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</si>
  <si>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</si>
  <si>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</si>
  <si>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</si>
  <si>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</si>
  <si>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</si>
  <si>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</si>
  <si>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</si>
  <si>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</si>
  <si>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</si>
  <si>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</si>
  <si>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</si>
  <si>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</si>
  <si>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</si>
  <si>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</si>
  <si>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</si>
  <si>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</si>
  <si>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</si>
  <si>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</si>
  <si>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</si>
  <si>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</si>
  <si>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</si>
  <si>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</si>
  <si>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</si>
  <si>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</si>
  <si>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</si>
  <si>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</si>
  <si>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</si>
  <si>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</si>
  <si>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</si>
  <si>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</si>
  <si>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</si>
  <si>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</si>
  <si>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</si>
  <si>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</si>
  <si>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</si>
  <si>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</si>
  <si>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</si>
  <si>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</si>
  <si>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</si>
  <si>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</si>
  <si>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</si>
  <si>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</si>
  <si>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</si>
  <si>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</si>
  <si>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</si>
  <si>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</si>
  <si>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</si>
  <si>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</si>
  <si>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</si>
  <si>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</si>
  <si>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</si>
  <si>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</si>
  <si>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</si>
  <si>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</si>
  <si>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</si>
  <si>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</si>
  <si>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</si>
  <si>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</si>
  <si>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</si>
  <si>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</si>
  <si>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</si>
  <si>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</si>
  <si>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</si>
  <si>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</si>
  <si>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</si>
  <si>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</si>
  <si>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</si>
  <si>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</si>
  <si>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</si>
  <si>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</si>
  <si>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</si>
  <si>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</si>
  <si>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</si>
  <si>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</si>
  <si>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</si>
  <si>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</si>
  <si>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</si>
  <si>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</si>
  <si>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</si>
  <si>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</si>
  <si>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</si>
  <si>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</si>
  <si>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</si>
  <si>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</si>
  <si>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</si>
  <si>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</si>
  <si>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</si>
  <si>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</si>
  <si>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</si>
  <si>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</si>
  <si>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</si>
  <si>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</si>
  <si>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</si>
  <si>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</si>
  <si>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</si>
  <si>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</si>
  <si>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</si>
  <si>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</si>
  <si>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</si>
  <si>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</si>
  <si>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</si>
  <si>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</si>
  <si>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</si>
  <si>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</si>
  <si>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</si>
  <si>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</si>
  <si>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</si>
  <si>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</si>
  <si>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</si>
  <si>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</si>
  <si>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</si>
  <si>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</si>
  <si>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</si>
  <si>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</si>
  <si>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</si>
  <si>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</si>
  <si>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</si>
  <si>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</si>
  <si>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</si>
  <si>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</si>
  <si>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</si>
  <si>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</si>
  <si>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</si>
  <si>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</si>
  <si>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</si>
  <si>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</si>
  <si>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</si>
  <si>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</si>
  <si>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</si>
  <si>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</si>
  <si>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</si>
  <si>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</si>
  <si>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</si>
  <si>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</si>
  <si>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</si>
  <si>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</si>
  <si>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</si>
  <si>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</si>
  <si>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</si>
  <si>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</si>
  <si>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</si>
  <si>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</si>
  <si>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</si>
  <si>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</si>
  <si>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</si>
  <si>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</si>
  <si>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</si>
  <si>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</si>
  <si>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</si>
  <si>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</si>
  <si>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</si>
  <si>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</si>
  <si>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</si>
  <si>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</si>
  <si>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</si>
  <si>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</si>
  <si>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</si>
  <si>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</si>
  <si>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</si>
  <si>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</si>
  <si>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</si>
  <si>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</si>
  <si>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</si>
  <si>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</si>
  <si>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</si>
  <si>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</si>
  <si>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</si>
  <si>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</si>
  <si>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</si>
  <si>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</si>
  <si>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</si>
  <si>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</si>
  <si>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</si>
  <si>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</si>
  <si>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</si>
  <si>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</si>
  <si>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</si>
  <si>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</si>
  <si>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</si>
  <si>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</si>
  <si>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</si>
  <si>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</si>
  <si>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</si>
  <si>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</si>
  <si>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</si>
  <si>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</si>
  <si>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</si>
  <si>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</si>
  <si>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</si>
  <si>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</si>
  <si>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</si>
  <si>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</si>
  <si>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</si>
  <si>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</si>
  <si>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</si>
  <si>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</si>
  <si>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</si>
  <si>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</si>
  <si>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</si>
  <si>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</si>
  <si>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</si>
  <si>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</si>
  <si>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</si>
  <si>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</si>
  <si>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</si>
  <si>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</si>
  <si>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</si>
  <si>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</si>
  <si>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</si>
  <si>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</si>
  <si>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</si>
  <si>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</si>
  <si>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</si>
  <si>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</si>
  <si>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</si>
  <si>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</si>
  <si>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</si>
  <si>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</si>
  <si>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</si>
  <si>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</si>
  <si>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</si>
  <si>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</si>
  <si>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</si>
  <si>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</si>
  <si>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</si>
  <si>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</si>
  <si>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</si>
  <si>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</si>
  <si>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</si>
  <si>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</si>
  <si>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</si>
  <si>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</si>
  <si>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</si>
  <si>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</si>
  <si>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</si>
  <si>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</si>
  <si>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</si>
  <si>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</si>
  <si>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</si>
  <si>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</si>
  <si>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</si>
  <si>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</si>
  <si>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</si>
  <si>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</si>
  <si>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</si>
  <si>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</si>
  <si>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</si>
  <si>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</si>
  <si>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</si>
  <si>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</si>
  <si>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</si>
  <si>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</si>
  <si>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</si>
  <si>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</si>
  <si>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</si>
  <si>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</si>
  <si>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</si>
  <si>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</si>
  <si>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</si>
  <si>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</si>
  <si>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</si>
  <si>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</si>
  <si>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</si>
  <si>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</si>
  <si>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</si>
  <si>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</si>
  <si>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</si>
  <si>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</si>
  <si>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</si>
  <si>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</si>
  <si>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</si>
  <si>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</si>
  <si>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</si>
  <si>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</si>
  <si>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</si>
  <si>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</si>
  <si>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</si>
  <si>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</si>
  <si>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</si>
  <si>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</si>
  <si>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</si>
  <si>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</si>
  <si>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</si>
  <si>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</si>
  <si>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</si>
  <si>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</si>
  <si>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</si>
  <si>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</si>
  <si>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</si>
  <si>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</si>
  <si>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</si>
  <si>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</si>
  <si>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</si>
  <si>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</si>
  <si>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</si>
  <si>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</si>
  <si>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</si>
  <si>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</si>
  <si>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</si>
  <si>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</si>
  <si>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</si>
  <si>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</si>
  <si>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</si>
  <si>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</si>
  <si>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</si>
  <si>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</si>
  <si>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</si>
  <si>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</si>
  <si>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</si>
  <si>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</si>
  <si>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</si>
  <si>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</si>
  <si>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</si>
  <si>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</si>
  <si>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</si>
  <si>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</si>
  <si>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</si>
  <si>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</si>
  <si>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</si>
  <si>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</si>
  <si>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</si>
  <si>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</si>
  <si>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</si>
  <si>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</si>
  <si>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</si>
  <si>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</si>
  <si>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</si>
  <si>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</si>
  <si>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</si>
  <si>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</si>
  <si>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</si>
  <si>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</si>
  <si>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</si>
  <si>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</si>
  <si>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</si>
  <si>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</si>
  <si>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</si>
  <si>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</si>
  <si>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</si>
  <si>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</si>
  <si>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</si>
  <si>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</si>
  <si>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</si>
  <si>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</si>
  <si>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</si>
  <si>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</si>
  <si>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</si>
  <si>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</si>
  <si>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</si>
  <si>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</si>
  <si>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</si>
  <si>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</si>
  <si>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</si>
  <si>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</si>
  <si>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</si>
  <si>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</si>
  <si>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</si>
  <si>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</si>
  <si>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</si>
  <si>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</si>
  <si>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</si>
  <si>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</si>
  <si>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</si>
  <si>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</si>
  <si>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</si>
  <si>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</si>
  <si>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</si>
  <si>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</si>
  <si>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</si>
  <si>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</si>
  <si>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</si>
  <si>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</si>
  <si>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</si>
  <si>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</si>
  <si>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</si>
  <si>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</si>
  <si>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</si>
  <si>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</si>
  <si>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</si>
  <si>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</si>
  <si>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</si>
  <si>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</si>
  <si>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</si>
  <si>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</si>
  <si>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</si>
  <si>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</si>
  <si>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</si>
  <si>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</si>
  <si>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</si>
  <si>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</si>
  <si>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</si>
  <si>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</si>
  <si>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</si>
  <si>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</si>
  <si>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</si>
  <si>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</si>
  <si>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</si>
  <si>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</si>
  <si>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</si>
  <si>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</si>
  <si>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</si>
  <si>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</si>
  <si>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</si>
  <si>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</si>
  <si>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</si>
  <si>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</si>
  <si>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</si>
  <si>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</si>
  <si>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</si>
  <si>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</si>
  <si>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</si>
  <si>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</si>
  <si>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</si>
  <si>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</si>
  <si>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</si>
  <si>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</si>
  <si>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</si>
  <si>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</si>
  <si>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</si>
  <si>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</si>
  <si>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</si>
  <si>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</si>
  <si>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</si>
  <si>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</si>
  <si>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</si>
  <si>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</si>
  <si>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</si>
  <si>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</si>
  <si>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</si>
  <si>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</si>
  <si>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</si>
  <si>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</si>
  <si>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</si>
  <si>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</si>
  <si>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</si>
  <si>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</si>
  <si>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</si>
  <si>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</si>
  <si>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</si>
  <si>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</si>
  <si>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</si>
  <si>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</si>
  <si>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</si>
  <si>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</si>
  <si>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</si>
  <si>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</si>
  <si>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</si>
  <si>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</si>
  <si>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</si>
  <si>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</si>
  <si>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</si>
  <si>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</si>
  <si>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</si>
  <si>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</si>
  <si>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</si>
  <si>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</si>
  <si>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</si>
  <si>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</si>
  <si>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</si>
  <si>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</si>
  <si>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</si>
  <si>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</si>
  <si>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</si>
  <si>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</si>
  <si>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</si>
  <si>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</si>
  <si>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</si>
  <si>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</si>
  <si>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</si>
  <si>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</si>
  <si>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</si>
  <si>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</si>
  <si>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</si>
  <si>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</si>
  <si>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</si>
  <si>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</si>
  <si>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</si>
  <si>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</si>
  <si>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</si>
  <si>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</si>
  <si>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</si>
  <si>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</si>
  <si>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</si>
  <si>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</si>
  <si>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</si>
  <si>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</si>
  <si>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</si>
  <si>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</si>
  <si>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</si>
  <si>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</si>
  <si>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</si>
  <si>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</si>
  <si>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</si>
  <si>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</si>
  <si>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</si>
  <si>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</si>
  <si>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</si>
  <si>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</si>
  <si>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</si>
  <si>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</si>
  <si>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</si>
  <si>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</si>
  <si>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</si>
  <si>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</si>
  <si>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</si>
  <si>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</si>
  <si>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</si>
  <si>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</si>
  <si>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</si>
  <si>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</si>
  <si>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</si>
  <si>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</si>
  <si>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</si>
  <si>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</si>
  <si>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</si>
  <si>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</si>
  <si>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</si>
  <si>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</si>
  <si>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</si>
  <si>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</si>
  <si>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</si>
  <si>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</si>
  <si>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</si>
  <si>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</si>
  <si>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</si>
  <si>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</si>
  <si>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</si>
  <si>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</si>
  <si>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</si>
  <si>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</si>
  <si>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</si>
  <si>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</si>
  <si>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</si>
  <si>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</si>
  <si>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</si>
  <si>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</si>
  <si>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</si>
  <si>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</si>
  <si>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</si>
  <si>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</si>
  <si>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</si>
  <si>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</si>
  <si>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</si>
  <si>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</si>
  <si>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</si>
  <si>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</si>
  <si>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</si>
  <si>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</si>
  <si>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</si>
  <si>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</si>
  <si>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</si>
  <si>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</si>
  <si>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</si>
  <si>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</si>
  <si>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</si>
  <si>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</si>
  <si>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</si>
  <si>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</si>
  <si>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</si>
  <si>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</si>
  <si>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</si>
  <si>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</si>
  <si>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</si>
  <si>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</si>
  <si>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</si>
  <si>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</si>
  <si>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</si>
  <si>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</si>
  <si>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</si>
  <si>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</si>
  <si>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</si>
  <si>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</si>
  <si>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</si>
  <si>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</si>
  <si>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</si>
  <si>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</si>
  <si>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</si>
  <si>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</si>
  <si>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</si>
  <si>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</si>
  <si>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</si>
  <si>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</si>
  <si>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</si>
  <si>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</si>
  <si>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</si>
  <si>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</si>
  <si>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</si>
  <si>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</si>
  <si>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</si>
  <si>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</si>
  <si>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</si>
  <si>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</si>
  <si>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</si>
  <si>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</si>
  <si>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</si>
  <si>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</si>
  <si>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</si>
  <si>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</si>
  <si>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</si>
  <si>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</si>
  <si>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</si>
  <si>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</si>
  <si>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</si>
  <si>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</si>
  <si>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</si>
  <si>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</si>
  <si>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</si>
  <si>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</si>
  <si>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</si>
  <si>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</si>
  <si>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</si>
  <si>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</si>
  <si>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</si>
  <si>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</si>
  <si>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</si>
  <si>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</si>
  <si>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</si>
  <si>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</si>
  <si>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</si>
  <si>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</si>
  <si>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</si>
  <si>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</si>
  <si>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</si>
  <si>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</si>
  <si>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</si>
  <si>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</si>
  <si>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</si>
  <si>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</si>
  <si>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</si>
  <si>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</si>
  <si>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</si>
  <si>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</si>
  <si>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</si>
  <si>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</si>
  <si>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</si>
  <si>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</si>
  <si>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</si>
  <si>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</si>
  <si>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</si>
  <si>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</si>
  <si>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</si>
  <si>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</si>
  <si>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</si>
  <si>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</si>
  <si>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</si>
  <si>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</si>
  <si>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</si>
  <si>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</si>
  <si>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</si>
  <si>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</si>
  <si>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</si>
  <si>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</si>
  <si>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</si>
  <si>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</si>
  <si>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</si>
  <si>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</si>
  <si>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</si>
  <si>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</si>
  <si>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</si>
  <si>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</si>
  <si>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</si>
  <si>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</si>
  <si>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</si>
  <si>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</si>
  <si>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</si>
  <si>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</si>
  <si>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</si>
  <si>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</si>
  <si>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</si>
  <si>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</si>
  <si>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</si>
  <si>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</si>
  <si>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</si>
  <si>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</si>
  <si>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</si>
  <si>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</si>
  <si>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</si>
  <si>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</si>
  <si>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</si>
  <si>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</si>
  <si>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</si>
  <si>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</si>
  <si>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</si>
  <si>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</si>
  <si>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</si>
  <si>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</si>
  <si>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</si>
  <si>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</si>
  <si>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</si>
  <si>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</si>
  <si>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</si>
  <si>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</si>
  <si>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</si>
  <si>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</si>
  <si>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</si>
  <si>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</si>
  <si>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</si>
  <si>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</si>
  <si>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</si>
  <si>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</si>
  <si>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</si>
  <si>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</si>
  <si>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</si>
  <si>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</si>
  <si>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</si>
  <si>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</si>
  <si>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</si>
  <si>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</si>
  <si>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</si>
  <si>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</si>
  <si>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</si>
  <si>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</si>
  <si>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</si>
  <si>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</si>
  <si>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</si>
  <si>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</si>
  <si>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</si>
  <si>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</si>
  <si>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</si>
  <si>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</si>
  <si>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</si>
  <si>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</si>
  <si>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</si>
  <si>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</si>
  <si>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</si>
  <si>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</si>
  <si>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</si>
  <si>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</si>
  <si>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</si>
  <si>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</si>
  <si>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</si>
  <si>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</si>
  <si>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</si>
  <si>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</si>
  <si>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</si>
  <si>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</si>
  <si>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</si>
  <si>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</si>
  <si>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</si>
  <si>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</si>
  <si>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</si>
  <si>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</si>
  <si>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</si>
  <si>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</si>
  <si>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</si>
  <si>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</si>
  <si>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</si>
  <si>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</si>
  <si>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</si>
  <si>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</si>
  <si>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</si>
  <si>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</si>
  <si>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</si>
  <si>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</si>
  <si>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</si>
  <si>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</si>
  <si>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</si>
  <si>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</si>
  <si>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</si>
  <si>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</si>
  <si>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</si>
  <si>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</si>
  <si>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</si>
  <si>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</si>
  <si>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</si>
  <si>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</si>
  <si>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</si>
  <si>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</si>
  <si>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</si>
  <si>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</si>
  <si>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</si>
  <si>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</si>
  <si>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</si>
  <si>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</si>
  <si>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</si>
  <si>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</si>
  <si>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</si>
  <si>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</si>
  <si>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</si>
  <si>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</si>
  <si>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</si>
  <si>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</si>
  <si>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</si>
  <si>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</si>
  <si>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</si>
  <si>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</si>
  <si>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</si>
  <si>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</si>
  <si>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</si>
  <si>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</si>
  <si>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</si>
  <si>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</si>
  <si>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</si>
  <si>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</si>
  <si>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</si>
  <si>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</si>
  <si>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</si>
  <si>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</si>
  <si>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</si>
  <si>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</si>
  <si>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</si>
  <si>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</si>
  <si>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</si>
  <si>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</si>
  <si>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</si>
  <si>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</si>
  <si>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</si>
  <si>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</si>
  <si>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</si>
  <si>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</si>
  <si>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</si>
  <si>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</si>
  <si>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</si>
  <si>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</si>
  <si>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</si>
  <si>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</si>
  <si>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</si>
  <si>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</si>
  <si>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</si>
  <si>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</si>
  <si>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</si>
  <si>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</si>
  <si>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</si>
  <si>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</si>
  <si>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</si>
  <si>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</si>
  <si>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</si>
  <si>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</si>
  <si>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</si>
  <si>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</si>
  <si>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</si>
  <si>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</si>
  <si>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</si>
  <si>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</si>
  <si>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</si>
  <si>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</si>
  <si>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</si>
  <si>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</si>
  <si>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</si>
  <si>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</si>
  <si>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</si>
  <si>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</si>
  <si>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</si>
  <si>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</si>
  <si>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</si>
  <si>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</si>
  <si>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</si>
  <si>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</si>
  <si>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</si>
  <si>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</si>
  <si>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</si>
  <si>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</si>
  <si>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</si>
  <si>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</si>
  <si>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</si>
  <si>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</si>
  <si>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</si>
  <si>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</si>
  <si>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</si>
  <si>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</si>
  <si>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</si>
  <si>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</si>
  <si>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</si>
  <si>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</si>
  <si>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</si>
  <si>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</si>
  <si>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</si>
  <si>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</si>
  <si>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</si>
  <si>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</si>
  <si>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</si>
  <si>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</si>
  <si>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</si>
  <si>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</si>
  <si>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</si>
  <si>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</si>
  <si>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</si>
  <si>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</si>
  <si>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</si>
  <si>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</si>
  <si>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</si>
  <si>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</si>
  <si>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</si>
  <si>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</si>
  <si>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</si>
  <si>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</si>
  <si>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</si>
  <si>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</si>
  <si>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</si>
  <si>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</si>
  <si>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</si>
  <si>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</si>
  <si>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</si>
  <si>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</si>
  <si>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</si>
  <si>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</si>
  <si>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</si>
  <si>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</si>
  <si>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</si>
  <si>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</si>
  <si>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</si>
  <si>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</si>
  <si>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</si>
  <si>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</si>
  <si>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</si>
  <si>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</si>
  <si>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</si>
  <si>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</si>
  <si>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</si>
  <si>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</si>
  <si>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</si>
  <si>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</si>
  <si>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</si>
  <si>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</si>
  <si>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</si>
  <si>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</si>
  <si>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</si>
  <si>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</si>
  <si>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</si>
  <si>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</si>
  <si>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</si>
  <si>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</si>
  <si>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</si>
  <si>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</si>
  <si>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</si>
  <si>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</si>
  <si>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</si>
  <si>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</si>
  <si>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</si>
  <si>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</si>
  <si>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</si>
  <si>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</si>
  <si>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</si>
  <si>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</si>
  <si>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</si>
  <si>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</si>
  <si>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</si>
  <si>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</si>
  <si>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</si>
  <si>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</si>
  <si>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</si>
  <si>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</si>
  <si>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</si>
  <si>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</si>
  <si>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</si>
  <si>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</si>
  <si>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</si>
  <si>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</si>
  <si>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</si>
  <si>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</si>
  <si>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</si>
  <si>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</si>
  <si>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</si>
  <si>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</si>
  <si>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</si>
  <si>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</si>
  <si>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</si>
  <si>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</si>
  <si>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</si>
  <si>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</si>
  <si>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</si>
  <si>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</si>
  <si>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</si>
  <si>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</si>
  <si>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</si>
  <si>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</si>
  <si>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</si>
  <si>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</si>
  <si>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</si>
  <si>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</si>
  <si>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</si>
  <si>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</si>
  <si>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</si>
  <si>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</si>
  <si>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</si>
  <si>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</si>
  <si>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</si>
  <si>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</si>
  <si>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</si>
  <si>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</si>
  <si>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</si>
  <si>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</si>
  <si>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</si>
  <si>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</si>
  <si>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</si>
  <si>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</si>
  <si>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</si>
  <si>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</si>
  <si>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</si>
  <si>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</si>
  <si>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</si>
  <si>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</si>
  <si>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</si>
  <si>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</si>
  <si>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</si>
  <si>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</si>
  <si>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</si>
  <si>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</si>
  <si>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</si>
  <si>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</si>
  <si>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</si>
  <si>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</si>
  <si>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</si>
  <si>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</si>
  <si>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</si>
  <si>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</si>
  <si>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</si>
  <si>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</si>
  <si>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</si>
  <si>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</si>
  <si>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</si>
  <si>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</si>
  <si>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</si>
  <si>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</si>
  <si>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</si>
  <si>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</si>
  <si>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</si>
  <si>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</si>
  <si>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</si>
  <si>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</si>
  <si>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</si>
  <si>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</si>
  <si>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</si>
  <si>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</si>
  <si>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</si>
  <si>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</si>
  <si>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</si>
  <si>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</si>
  <si>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</si>
  <si>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</si>
  <si>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</si>
  <si>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</si>
  <si>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</si>
  <si>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</si>
  <si>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</si>
  <si>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</si>
  <si>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</si>
  <si>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</si>
  <si>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</si>
  <si>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</si>
  <si>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</si>
  <si>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</si>
  <si>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</si>
  <si>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</si>
  <si>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</si>
  <si>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</si>
  <si>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</si>
  <si>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</si>
  <si>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</si>
  <si>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</si>
  <si>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</si>
  <si>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</si>
  <si>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</si>
  <si>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</si>
  <si>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</si>
  <si>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</si>
  <si>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</si>
  <si>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</si>
  <si>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</si>
  <si>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</si>
  <si>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</si>
  <si>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</si>
  <si>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</si>
  <si>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</si>
  <si>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</si>
  <si>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</si>
  <si>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</si>
  <si>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</si>
  <si>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</si>
  <si>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</si>
  <si>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</si>
  <si>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</si>
  <si>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</si>
  <si>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</si>
  <si>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</si>
  <si>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</si>
  <si>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</si>
  <si>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</si>
  <si>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</si>
  <si>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</si>
  <si>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</si>
  <si>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</si>
  <si>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</si>
  <si>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</si>
  <si>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</si>
  <si>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</si>
  <si>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</si>
  <si>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</si>
  <si>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</si>
  <si>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</si>
  <si>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</si>
  <si>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</si>
  <si>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</si>
  <si>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</si>
  <si>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</si>
  <si>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</si>
  <si>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</si>
  <si>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</si>
  <si>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</si>
  <si>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</si>
  <si>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</si>
  <si>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</si>
  <si>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</si>
  <si>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</si>
  <si>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</si>
  <si>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</si>
  <si>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</si>
  <si>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</si>
  <si>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</si>
  <si>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</si>
  <si>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</si>
  <si>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</si>
  <si>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</si>
  <si>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</si>
  <si>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</si>
  <si>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</si>
  <si>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</si>
  <si>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</si>
  <si>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</si>
  <si>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</si>
  <si>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</si>
  <si>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</si>
  <si>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</si>
  <si>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</si>
  <si>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</si>
  <si>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</si>
  <si>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</si>
  <si>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</si>
  <si>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</si>
  <si>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</si>
  <si>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</si>
  <si>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</si>
  <si>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</si>
  <si>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</si>
  <si>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</si>
  <si>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</si>
  <si>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</si>
  <si>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</si>
  <si>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</si>
  <si>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</si>
  <si>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</si>
  <si>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</si>
  <si>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</si>
  <si>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</si>
  <si>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</si>
  <si>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</si>
  <si>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</si>
  <si>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</si>
  <si>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</si>
  <si>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</si>
  <si>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</si>
  <si>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</si>
  <si>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</si>
  <si>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</si>
  <si>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</si>
  <si>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</si>
  <si>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</si>
  <si>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</si>
  <si>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</si>
  <si>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</si>
  <si>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</si>
  <si>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</si>
  <si>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</si>
  <si>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</si>
  <si>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</si>
  <si>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</si>
  <si>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</si>
  <si>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</si>
  <si>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</si>
  <si>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</si>
  <si>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</si>
  <si>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</si>
  <si>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</si>
  <si>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</si>
  <si>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</si>
  <si>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</si>
  <si>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</si>
  <si>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</si>
  <si>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</si>
  <si>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</si>
  <si>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</si>
  <si>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</si>
  <si>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</si>
  <si>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</si>
  <si>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</si>
  <si>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</si>
  <si>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</si>
  <si>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</si>
  <si>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</si>
  <si>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</si>
  <si>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</si>
  <si>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</si>
  <si>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</si>
  <si>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</si>
  <si>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</si>
  <si>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</si>
  <si>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</si>
  <si>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</si>
  <si>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</si>
  <si>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</si>
  <si>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</si>
  <si>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</si>
  <si>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</si>
  <si>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</si>
  <si>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</si>
  <si>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</si>
  <si>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</si>
  <si>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</si>
  <si>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</si>
  <si>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</si>
  <si>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</si>
  <si>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</si>
  <si>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</si>
  <si>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</si>
  <si>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</si>
  <si>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</si>
  <si>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</si>
  <si>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</si>
  <si>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</si>
  <si>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</si>
  <si>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</si>
  <si>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</si>
  <si>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</si>
  <si>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</si>
  <si>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</si>
  <si>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</si>
  <si>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</si>
  <si>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</si>
  <si>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</si>
  <si>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</si>
  <si>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</si>
  <si>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</si>
  <si>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</si>
  <si>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</si>
  <si>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</si>
  <si>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</si>
  <si>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</si>
  <si>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</si>
  <si>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</si>
  <si>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</si>
  <si>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</si>
  <si>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</si>
  <si>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</si>
  <si>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</si>
  <si>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</si>
  <si>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</si>
  <si>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</si>
  <si>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</si>
  <si>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</si>
  <si>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</si>
  <si>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</si>
  <si>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</si>
  <si>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</si>
  <si>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</si>
  <si>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</si>
  <si>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</si>
  <si>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</si>
  <si>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</si>
  <si>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</si>
  <si>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</si>
  <si>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</si>
  <si>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</si>
  <si>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</si>
  <si>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</si>
  <si>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</si>
  <si>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</si>
  <si>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</si>
  <si>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</si>
  <si>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</si>
  <si>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</si>
  <si>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</si>
  <si>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</si>
  <si>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</si>
  <si>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</si>
  <si>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</si>
  <si>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</si>
  <si>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</si>
  <si>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</si>
  <si>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</si>
  <si>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</si>
  <si>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</si>
  <si>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</si>
  <si>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</si>
  <si>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</si>
  <si>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</si>
  <si>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</si>
  <si>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</si>
  <si>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</si>
  <si>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</si>
  <si>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</si>
  <si>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</si>
  <si>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</si>
  <si>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</si>
  <si>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</si>
  <si>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</si>
  <si>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</si>
  <si>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</si>
  <si>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</si>
  <si>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</si>
  <si>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</si>
  <si>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</si>
  <si>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</si>
  <si>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</si>
  <si>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</si>
  <si>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</si>
  <si>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</si>
  <si>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</si>
  <si>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</si>
  <si>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</si>
  <si>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</si>
  <si>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</si>
  <si>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</si>
  <si>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</si>
  <si>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</si>
  <si>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</si>
  <si>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</si>
  <si>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</si>
  <si>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</si>
  <si>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</si>
  <si>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</si>
  <si>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</si>
  <si>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</si>
  <si>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</si>
  <si>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</si>
  <si>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</si>
  <si>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</si>
  <si>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</si>
  <si>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</si>
  <si>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</si>
  <si>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</si>
  <si>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</si>
  <si>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</si>
  <si>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</si>
  <si>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</si>
  <si>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</si>
  <si>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</si>
  <si>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</si>
  <si>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</si>
  <si>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</si>
  <si>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</si>
  <si>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</si>
  <si>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</si>
  <si>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</si>
  <si>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</si>
  <si>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</si>
  <si>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</si>
  <si>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</si>
  <si>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</si>
  <si>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</si>
  <si>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</si>
  <si>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</si>
  <si>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</si>
  <si>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</si>
  <si>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</si>
  <si>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</si>
  <si>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</si>
  <si>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</si>
  <si>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</si>
  <si>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</si>
  <si>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</si>
  <si>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</si>
  <si>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</si>
  <si>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</si>
  <si>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</si>
  <si>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</si>
  <si>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</si>
  <si>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</si>
  <si>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</si>
  <si>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</si>
  <si>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</si>
  <si>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</si>
  <si>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</si>
  <si>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</si>
  <si>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</si>
  <si>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</si>
  <si>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</si>
  <si>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</si>
  <si>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</si>
  <si>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</si>
  <si>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</si>
  <si>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</si>
  <si>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</si>
  <si>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</si>
  <si>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</si>
  <si>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</si>
  <si>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</si>
  <si>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</si>
  <si>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</si>
  <si>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</si>
  <si>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</si>
  <si>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</si>
  <si>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</si>
  <si>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</si>
  <si>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</si>
  <si>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</si>
  <si>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</si>
  <si>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</si>
  <si>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</si>
  <si>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</si>
  <si>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</si>
  <si>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</si>
  <si>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</si>
  <si>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</si>
  <si>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</si>
  <si>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</si>
  <si>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</si>
  <si>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</si>
  <si>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</si>
  <si>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</si>
  <si>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</si>
  <si>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</si>
  <si>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</si>
  <si>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</si>
  <si>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</si>
  <si>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</si>
  <si>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</si>
  <si>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</si>
  <si>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</si>
  <si>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</si>
  <si>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</si>
  <si>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</si>
  <si>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</si>
  <si>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</si>
  <si>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</si>
  <si>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</si>
  <si>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</si>
  <si>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</si>
  <si>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</si>
  <si>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</si>
  <si>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</si>
  <si>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</si>
  <si>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</si>
  <si>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</si>
  <si>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</si>
  <si>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</si>
  <si>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</si>
  <si>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</si>
  <si>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</si>
  <si>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</si>
  <si>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</si>
  <si>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</si>
  <si>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</si>
  <si>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</si>
  <si>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</si>
  <si>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</si>
  <si>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</si>
  <si>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</si>
  <si>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</si>
  <si>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</si>
  <si>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</si>
  <si>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</si>
  <si>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</si>
  <si>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</si>
  <si>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</si>
  <si>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</si>
  <si>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</si>
  <si>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</si>
  <si>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</si>
  <si>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</si>
  <si>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</si>
  <si>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</si>
  <si>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</si>
  <si>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</si>
  <si>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</si>
  <si>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</si>
  <si>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</si>
  <si>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</si>
  <si>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</si>
  <si>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</si>
  <si>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</si>
  <si>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</si>
  <si>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</si>
  <si>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</si>
  <si>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</si>
  <si>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</si>
  <si>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</si>
  <si>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</si>
  <si>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</si>
  <si>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</si>
  <si>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</si>
  <si>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</si>
  <si>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</si>
  <si>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</si>
  <si>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</si>
  <si>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</si>
  <si>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</si>
  <si>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</si>
  <si>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</si>
  <si>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</si>
  <si>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</si>
  <si>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</si>
  <si>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</si>
  <si>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</si>
  <si>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</si>
  <si>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</si>
  <si>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</si>
  <si>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</si>
  <si>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</si>
  <si>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</si>
  <si>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</si>
  <si>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</si>
  <si>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</si>
  <si>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</si>
  <si>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</si>
  <si>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</si>
  <si>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</si>
  <si>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</si>
  <si>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</si>
  <si>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</si>
  <si>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</si>
  <si>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</si>
  <si>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</si>
  <si>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</si>
  <si>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</si>
  <si>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</si>
  <si>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</si>
  <si>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</si>
  <si>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</si>
  <si>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</si>
  <si>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</si>
  <si>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</si>
  <si>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</si>
  <si>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</si>
  <si>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</si>
  <si>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</si>
  <si>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</si>
  <si>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</si>
  <si>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</si>
  <si>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</si>
  <si>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</si>
  <si>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</si>
  <si>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</si>
  <si>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</si>
  <si>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</si>
  <si>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</si>
  <si>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</si>
  <si>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</si>
  <si>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</si>
  <si>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</si>
  <si>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</si>
  <si>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</si>
  <si>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</si>
  <si>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</si>
  <si>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</si>
  <si>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</si>
  <si>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</si>
  <si>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</si>
  <si>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</si>
  <si>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</si>
  <si>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</si>
  <si>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</si>
  <si>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</si>
  <si>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</si>
  <si>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</si>
  <si>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</si>
  <si>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</si>
  <si>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</si>
  <si>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</si>
  <si>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</si>
  <si>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</si>
  <si>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</si>
  <si>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</si>
  <si>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</si>
  <si>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</si>
  <si>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</si>
  <si>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</si>
  <si>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</si>
  <si>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</si>
  <si>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</si>
  <si>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</si>
  <si>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</si>
  <si>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</si>
  <si>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</si>
  <si>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</si>
  <si>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</si>
  <si>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</si>
  <si>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</si>
  <si>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</si>
  <si>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</si>
  <si>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</si>
  <si>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</si>
  <si>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</si>
  <si>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</si>
  <si>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</si>
  <si>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</si>
  <si>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</si>
  <si>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</si>
  <si>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</si>
  <si>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</si>
  <si>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</si>
  <si>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</si>
  <si>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</si>
  <si>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</si>
  <si>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</si>
  <si>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</si>
  <si>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</si>
  <si>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</si>
  <si>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</si>
  <si>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</si>
  <si>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</si>
  <si>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</si>
  <si>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</si>
  <si>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</si>
  <si>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</si>
  <si>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</si>
  <si>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</si>
  <si>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</si>
  <si>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</si>
  <si>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</si>
  <si>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</si>
  <si>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</si>
  <si>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</si>
  <si>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</si>
  <si>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</si>
  <si>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</si>
  <si>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</si>
  <si>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</si>
  <si>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</si>
  <si>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</si>
  <si>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</si>
  <si>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</si>
  <si>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</si>
  <si>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</si>
  <si>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</si>
  <si>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</si>
  <si>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</si>
  <si>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</si>
  <si>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</si>
  <si>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</si>
  <si>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</si>
  <si>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</si>
  <si>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</si>
  <si>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</si>
  <si>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</si>
  <si>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</si>
  <si>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</si>
  <si>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</si>
  <si>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</si>
  <si>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</si>
  <si>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</si>
  <si>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</si>
  <si>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</si>
  <si>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</si>
  <si>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</si>
  <si>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</si>
  <si>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</si>
  <si>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</si>
  <si>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</si>
  <si>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</si>
  <si>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</si>
  <si>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</si>
  <si>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</si>
  <si>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</si>
  <si>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</si>
  <si>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</si>
  <si>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</si>
  <si>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</si>
  <si>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</si>
  <si>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</si>
  <si>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</si>
  <si>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</si>
  <si>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</si>
  <si>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</si>
  <si>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</si>
  <si>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</si>
  <si>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</si>
  <si>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</si>
  <si>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</si>
  <si>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</si>
  <si>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</si>
  <si>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</si>
  <si>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</si>
  <si>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</si>
  <si>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</si>
  <si>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</si>
  <si>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</si>
  <si>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</si>
  <si>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</si>
  <si>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</si>
  <si>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</si>
  <si>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</si>
  <si>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</si>
  <si>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</si>
  <si>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</si>
  <si>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</si>
  <si>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</si>
  <si>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</si>
  <si>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</si>
  <si>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</si>
  <si>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</si>
  <si>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</si>
  <si>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</si>
  <si>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</si>
  <si>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</si>
  <si>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</si>
  <si>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</si>
  <si>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</si>
  <si>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</si>
  <si>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</si>
  <si>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</si>
  <si>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</si>
  <si>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</si>
  <si>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</si>
  <si>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</si>
  <si>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</si>
  <si>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</si>
  <si>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</si>
  <si>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</si>
  <si>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</si>
  <si>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</si>
  <si>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</si>
  <si>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</si>
  <si>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</si>
  <si>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</si>
  <si>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</si>
  <si>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</si>
  <si>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</si>
  <si>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</si>
  <si>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</si>
  <si>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</si>
  <si>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</si>
  <si>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</si>
  <si>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</si>
  <si>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</si>
  <si>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</si>
  <si>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</si>
  <si>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</si>
  <si>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</si>
  <si>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</si>
  <si>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</si>
  <si>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</si>
  <si>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</si>
  <si>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</si>
  <si>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</si>
  <si>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</si>
  <si>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</si>
  <si>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</si>
  <si>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</si>
  <si>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</si>
  <si>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</si>
  <si>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</si>
  <si>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</si>
  <si>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</si>
  <si>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</si>
  <si>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</si>
  <si>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</si>
  <si>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</si>
  <si>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</si>
  <si>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</si>
  <si>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</si>
  <si>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</si>
  <si>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</si>
  <si>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</si>
  <si>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</si>
  <si>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</si>
  <si>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</si>
  <si>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</si>
  <si>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</si>
  <si>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</si>
  <si>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</si>
  <si>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</si>
  <si>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</si>
  <si>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</si>
  <si>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</si>
  <si>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</si>
  <si>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</si>
  <si>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</si>
  <si>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</si>
  <si>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</si>
  <si>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</si>
  <si>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</si>
  <si>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</si>
  <si>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</si>
  <si>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</si>
  <si>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</si>
  <si>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</si>
  <si>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</si>
  <si>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</si>
  <si>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</si>
  <si>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</si>
  <si>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</si>
  <si>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</si>
  <si>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</si>
  <si>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</si>
  <si>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</si>
  <si>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</si>
  <si>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</si>
  <si>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</si>
  <si>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</si>
  <si>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</si>
  <si>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</si>
  <si>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</si>
  <si>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</si>
  <si>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</si>
  <si>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</si>
  <si>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</si>
  <si>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</si>
  <si>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</si>
  <si>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</si>
  <si>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</si>
  <si>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</si>
  <si>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</si>
  <si>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</si>
  <si>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</si>
  <si>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</si>
  <si>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</si>
  <si>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</si>
  <si>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</si>
  <si>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</si>
  <si>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</si>
  <si>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</si>
  <si>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</si>
  <si>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</si>
  <si>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</si>
  <si>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</si>
  <si>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</si>
  <si>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</si>
  <si>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</si>
  <si>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</si>
  <si>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</si>
  <si>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</si>
  <si>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</si>
  <si>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</si>
  <si>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</si>
  <si>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</si>
  <si>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</si>
  <si>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</si>
  <si>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</si>
  <si>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</si>
  <si>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</si>
  <si>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</si>
  <si>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</si>
  <si>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</si>
  <si>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</si>
  <si>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</si>
  <si>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</si>
  <si>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</si>
  <si>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</si>
  <si>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</si>
  <si>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</si>
  <si>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</si>
  <si>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</si>
  <si>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</si>
  <si>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</si>
  <si>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</si>
  <si>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</si>
  <si>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</si>
  <si>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</si>
  <si>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</si>
  <si>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</si>
  <si>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</si>
  <si>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</si>
  <si>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</si>
  <si>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</si>
  <si>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</si>
  <si>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</si>
  <si>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</si>
  <si>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</si>
  <si>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</si>
  <si>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</si>
  <si>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</si>
  <si>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</si>
  <si>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</si>
  <si>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</si>
  <si>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</si>
  <si>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</si>
  <si>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</si>
  <si>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</si>
  <si>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</si>
  <si>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</si>
  <si>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</si>
  <si>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</si>
  <si>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</si>
  <si>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</si>
  <si>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</si>
  <si>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</si>
  <si>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</si>
  <si>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</si>
  <si>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</si>
  <si>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</si>
  <si>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</si>
  <si>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</si>
  <si>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</si>
  <si>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</si>
  <si>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</si>
  <si>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</si>
  <si>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</si>
  <si>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</si>
  <si>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</si>
  <si>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</si>
  <si>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</si>
  <si>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</si>
  <si>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</si>
  <si>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</si>
  <si>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</si>
  <si>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</si>
  <si>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</si>
  <si>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</si>
  <si>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</si>
  <si>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</si>
  <si>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</si>
  <si>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</si>
  <si>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</si>
  <si>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</si>
  <si>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</si>
  <si>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</si>
  <si>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</si>
  <si>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</si>
  <si>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</si>
  <si>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</si>
  <si>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</si>
  <si>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</si>
  <si>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</si>
  <si>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</si>
  <si>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</si>
  <si>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</si>
  <si>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</si>
  <si>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</si>
  <si>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</si>
  <si>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</si>
  <si>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</si>
  <si>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</si>
  <si>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</si>
  <si>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</si>
  <si>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</si>
  <si>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</si>
  <si>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</si>
  <si>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</si>
  <si>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</si>
  <si>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</si>
  <si>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</si>
  <si>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</si>
  <si>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</si>
  <si>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</si>
  <si>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</si>
  <si>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</si>
  <si>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</si>
  <si>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</si>
  <si>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</si>
  <si>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</si>
  <si>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</si>
  <si>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</si>
  <si>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</si>
  <si>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</si>
  <si>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</si>
  <si>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</si>
  <si>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</si>
  <si>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</si>
  <si>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</si>
  <si>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</si>
  <si>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</si>
  <si>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</si>
  <si>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</si>
  <si>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</si>
  <si>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</si>
  <si>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</si>
  <si>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</si>
  <si>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</si>
  <si>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</si>
  <si>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</si>
  <si>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</si>
  <si>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</si>
  <si>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</si>
  <si>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</si>
  <si>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</si>
  <si>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</si>
  <si>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</si>
  <si>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</si>
  <si>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</si>
  <si>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</si>
  <si>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</si>
  <si>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</si>
  <si>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</si>
  <si>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</si>
  <si>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</si>
  <si>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</si>
  <si>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</si>
  <si>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</si>
  <si>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</si>
  <si>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</si>
  <si>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</si>
  <si>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</si>
  <si>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</si>
  <si>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</si>
  <si>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</si>
  <si>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</si>
  <si>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</si>
  <si>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</si>
  <si>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</si>
  <si>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</si>
  <si>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</si>
  <si>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</si>
  <si>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</si>
  <si>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</si>
  <si>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</si>
  <si>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</si>
  <si>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</si>
  <si>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</si>
  <si>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</si>
  <si>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</si>
  <si>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</si>
  <si>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</si>
  <si>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</si>
  <si>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</si>
  <si>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</si>
  <si>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</si>
  <si>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</si>
  <si>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</si>
  <si>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</si>
  <si>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</si>
  <si>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</si>
  <si>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</si>
  <si>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</si>
  <si>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</si>
  <si>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</si>
  <si>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</si>
  <si>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</si>
  <si>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</si>
  <si>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</si>
  <si>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</si>
  <si>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</si>
  <si>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</si>
  <si>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</si>
  <si>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</si>
  <si>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</si>
  <si>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</si>
  <si>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</si>
  <si>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</si>
  <si>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</si>
  <si>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</si>
  <si>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</si>
  <si>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</si>
  <si>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</si>
  <si>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</si>
  <si>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</si>
  <si>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</si>
  <si>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</si>
  <si>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</si>
  <si>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</si>
  <si>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</si>
  <si>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</si>
  <si>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</si>
  <si>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</si>
  <si>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</si>
  <si>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</si>
  <si>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</si>
  <si>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</si>
  <si>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</si>
  <si>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</si>
  <si>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</si>
  <si>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</si>
  <si>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</si>
  <si>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</si>
  <si>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</si>
  <si>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</si>
  <si>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</si>
  <si>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</si>
  <si>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</si>
  <si>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</si>
  <si>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</si>
  <si>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</si>
  <si>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</si>
  <si>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</si>
  <si>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</si>
  <si>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</si>
  <si>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</si>
  <si>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</si>
  <si>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</si>
  <si>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</si>
  <si>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</si>
  <si>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</si>
  <si>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</si>
  <si>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</si>
  <si>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</si>
  <si>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</si>
  <si>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</si>
  <si>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</si>
  <si>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</si>
  <si>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</si>
  <si>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</si>
  <si>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</si>
  <si>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</si>
  <si>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</si>
  <si>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</si>
  <si>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</si>
  <si>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</si>
  <si>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</si>
  <si>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</si>
  <si>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</si>
  <si>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</si>
  <si>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</si>
  <si>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</si>
  <si>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</si>
  <si>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</si>
  <si>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</si>
  <si>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</si>
  <si>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</si>
  <si>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</si>
  <si>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</si>
  <si>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</si>
  <si>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</si>
  <si>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</si>
  <si>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</si>
  <si>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</si>
  <si>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</si>
  <si>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</si>
  <si>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</si>
  <si>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</si>
  <si>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</si>
  <si>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</si>
  <si>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</si>
  <si>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</si>
  <si>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</si>
  <si>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</si>
  <si>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</si>
  <si>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</si>
  <si>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</si>
  <si>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</si>
  <si>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</si>
  <si>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</si>
  <si>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</si>
  <si>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</si>
  <si>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</si>
  <si>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</si>
  <si>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</si>
  <si>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</si>
  <si>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</si>
  <si>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</si>
  <si>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</si>
  <si>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</si>
  <si>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</si>
  <si>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</si>
  <si>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</si>
  <si>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</si>
  <si>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</si>
  <si>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</si>
  <si>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</si>
  <si>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</si>
  <si>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</si>
  <si>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</si>
  <si>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</si>
  <si>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</si>
  <si>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</si>
  <si>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</si>
  <si>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</si>
  <si>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</si>
  <si>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</si>
  <si>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</si>
  <si>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</si>
  <si>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</si>
  <si>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</si>
  <si>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</si>
  <si>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</si>
  <si>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</si>
  <si>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</si>
  <si>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</si>
  <si>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</si>
  <si>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</si>
  <si>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</si>
  <si>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</si>
  <si>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</si>
  <si>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</si>
  <si>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</si>
  <si>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</si>
  <si>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</si>
  <si>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</si>
  <si>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</si>
  <si>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</si>
  <si>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</si>
  <si>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</si>
  <si>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</si>
  <si>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</si>
  <si>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</si>
  <si>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</si>
  <si>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</si>
  <si>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</si>
  <si>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</si>
  <si>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</si>
  <si>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</si>
  <si>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</si>
  <si>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</si>
  <si>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</si>
  <si>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</si>
  <si>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</si>
  <si>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</si>
  <si>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</si>
  <si>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</si>
  <si>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</si>
  <si>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</si>
  <si>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</si>
  <si>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</si>
  <si>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</si>
  <si>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</si>
  <si>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</si>
  <si>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</si>
  <si>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</si>
  <si>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</si>
  <si>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</si>
  <si>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</si>
  <si>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</si>
  <si>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</si>
  <si>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</si>
  <si>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</si>
  <si>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</si>
  <si>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</si>
  <si>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</si>
  <si>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</si>
  <si>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</si>
  <si>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</si>
  <si>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</si>
  <si>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</si>
  <si>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</si>
  <si>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</si>
  <si>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</si>
  <si>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</si>
  <si>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</si>
  <si>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</si>
  <si>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</si>
  <si>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</si>
  <si>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</si>
  <si>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</si>
  <si>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</si>
  <si>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</si>
  <si>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</si>
  <si>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</si>
  <si>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</si>
  <si>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</si>
  <si>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</si>
  <si>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</si>
  <si>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</si>
  <si>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</si>
  <si>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</si>
  <si>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</si>
  <si>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</si>
  <si>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</si>
  <si>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</si>
  <si>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</si>
  <si>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</si>
  <si>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</si>
  <si>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</si>
  <si>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</si>
  <si>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</si>
  <si>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</si>
  <si>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</si>
  <si>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</si>
  <si>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</si>
  <si>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</si>
  <si>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</si>
  <si>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</si>
  <si>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</si>
  <si>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</si>
  <si>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</si>
  <si>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</si>
  <si>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</si>
  <si>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</si>
  <si>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</si>
  <si>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</si>
  <si>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</si>
  <si>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</si>
  <si>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</si>
  <si>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</si>
  <si>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</si>
  <si>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</si>
  <si>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</si>
  <si>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</si>
  <si>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</si>
  <si>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</si>
  <si>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</si>
  <si>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</si>
  <si>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</si>
  <si>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</si>
  <si>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</si>
  <si>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</si>
  <si>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</si>
  <si>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</si>
  <si>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</si>
  <si>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</si>
  <si>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</si>
  <si>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</si>
  <si>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</si>
  <si>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</si>
  <si>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</si>
  <si>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</si>
  <si>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</si>
  <si>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</si>
  <si>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</si>
  <si>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</si>
  <si>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</si>
  <si>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</si>
  <si>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</si>
  <si>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</si>
  <si>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</si>
  <si>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</si>
  <si>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</si>
  <si>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</si>
  <si>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</si>
  <si>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</si>
  <si>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</si>
  <si>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</si>
  <si>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</si>
  <si>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</si>
  <si>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</si>
  <si>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</si>
  <si>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</si>
  <si>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</si>
  <si>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</si>
  <si>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</si>
  <si>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</si>
  <si>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</si>
  <si>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</si>
  <si>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</si>
  <si>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</si>
  <si>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</si>
  <si>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</si>
  <si>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</si>
  <si>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</si>
  <si>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</si>
  <si>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</si>
  <si>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</si>
  <si>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</si>
  <si>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</si>
  <si>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</si>
  <si>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</si>
  <si>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</si>
  <si>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</si>
  <si>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</si>
  <si>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</si>
  <si>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</si>
  <si>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</si>
  <si>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</si>
  <si>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</si>
  <si>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</si>
  <si>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</si>
  <si>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</si>
  <si>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</si>
  <si>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</si>
  <si>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</si>
  <si>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</si>
  <si>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</si>
  <si>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</si>
  <si>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</si>
  <si>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</si>
  <si>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</si>
  <si>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</si>
  <si>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</si>
  <si>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</si>
  <si>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</si>
  <si>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</si>
  <si>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</si>
  <si>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</si>
  <si>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</si>
  <si>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</si>
  <si>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</si>
  <si>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</si>
  <si>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</si>
  <si>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</si>
  <si>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</si>
  <si>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</si>
  <si>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</si>
  <si>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</si>
  <si>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</si>
  <si>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</si>
  <si>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</si>
  <si>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</si>
  <si>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</si>
  <si>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</si>
  <si>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</si>
  <si>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</si>
  <si>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</si>
  <si>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</si>
  <si>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</si>
  <si>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</si>
  <si>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</si>
  <si>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</si>
  <si>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</si>
  <si>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</si>
  <si>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</si>
  <si>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</si>
  <si>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</si>
  <si>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</si>
  <si>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</si>
  <si>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</si>
  <si>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</si>
  <si>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</si>
  <si>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</si>
  <si>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</si>
  <si>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</si>
  <si>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</si>
  <si>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</si>
  <si>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</si>
  <si>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</si>
  <si>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</si>
  <si>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</si>
  <si>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</si>
  <si>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</si>
  <si>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</si>
  <si>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</si>
  <si>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</si>
  <si>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</si>
  <si>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</si>
  <si>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</si>
  <si>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</si>
  <si>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</si>
  <si>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</si>
  <si>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</si>
  <si>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</si>
  <si>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</si>
  <si>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</si>
  <si>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</si>
  <si>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</si>
  <si>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</si>
  <si>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</si>
  <si>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</si>
  <si>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</si>
  <si>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</si>
  <si>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</si>
  <si>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</si>
  <si>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</si>
  <si>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</si>
  <si>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</si>
  <si>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</si>
  <si>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</si>
  <si>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</si>
  <si>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</si>
  <si>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</si>
  <si>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</si>
  <si>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</si>
  <si>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</si>
  <si>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</si>
  <si>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</si>
  <si>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</si>
  <si>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</si>
  <si>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</si>
  <si>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</si>
  <si>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</si>
  <si>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</si>
  <si>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</si>
  <si>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</si>
  <si>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</si>
  <si>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</si>
  <si>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</si>
  <si>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</si>
  <si>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</si>
  <si>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</si>
  <si>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</si>
  <si>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</si>
  <si>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</si>
  <si>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</si>
  <si>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</si>
  <si>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</si>
  <si>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</si>
  <si>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</si>
  <si>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</si>
  <si>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</si>
  <si>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</si>
  <si>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</si>
  <si>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</si>
  <si>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</si>
  <si>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</si>
  <si>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</si>
  <si>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</si>
  <si>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</si>
  <si>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</si>
  <si>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</si>
  <si>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</si>
  <si>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</si>
  <si>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</si>
  <si>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</si>
  <si>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</si>
  <si>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</si>
  <si>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</si>
  <si>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</si>
  <si>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</si>
  <si>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</si>
  <si>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</si>
  <si>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</si>
  <si>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</si>
  <si>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</si>
  <si>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</si>
  <si>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</si>
  <si>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</si>
  <si>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</si>
  <si>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</si>
  <si>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</si>
  <si>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</si>
  <si>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</si>
  <si>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</si>
  <si>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</si>
  <si>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</si>
  <si>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</si>
  <si>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</si>
  <si>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</si>
  <si>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</si>
  <si>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</si>
  <si>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</si>
  <si>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</si>
  <si>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</si>
  <si>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</si>
  <si>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</si>
  <si>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</si>
  <si>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</si>
  <si>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</si>
  <si>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</si>
  <si>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</si>
  <si>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</si>
  <si>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</si>
  <si>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</si>
  <si>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</si>
  <si>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</si>
  <si>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</si>
  <si>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</si>
  <si>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</si>
  <si>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</si>
  <si>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</si>
  <si>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</si>
  <si>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</si>
  <si>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</si>
  <si>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</si>
  <si>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</si>
  <si>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</si>
  <si>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</si>
  <si>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</si>
  <si>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</si>
  <si>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</si>
  <si>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</si>
  <si>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</si>
  <si>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</si>
  <si>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</si>
  <si>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</si>
  <si>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</si>
  <si>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</si>
  <si>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</si>
  <si>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</si>
  <si>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</si>
  <si>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</si>
  <si>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</si>
  <si>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</si>
  <si>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</si>
  <si>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</si>
  <si>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</si>
  <si>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</si>
  <si>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</si>
  <si>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</si>
  <si>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</si>
  <si>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</si>
  <si>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</si>
  <si>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</si>
  <si>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</si>
  <si>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</si>
  <si>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</si>
  <si>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</si>
  <si>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</si>
  <si>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</si>
  <si>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</si>
  <si>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</si>
  <si>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</si>
  <si>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</si>
  <si>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</si>
  <si>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</si>
  <si>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</si>
  <si>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</si>
  <si>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</si>
  <si>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</si>
  <si>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</si>
  <si>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</si>
  <si>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</si>
  <si>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</si>
  <si>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</si>
  <si>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</si>
  <si>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</si>
  <si>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</si>
  <si>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</si>
  <si>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</si>
  <si>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</si>
  <si>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</si>
  <si>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</si>
  <si>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</si>
  <si>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</si>
  <si>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</si>
  <si>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</si>
  <si>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</si>
  <si>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</si>
  <si>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</si>
  <si>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</si>
  <si>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</si>
  <si>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</si>
  <si>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</si>
  <si>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</si>
  <si>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</si>
  <si>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</si>
  <si>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</si>
  <si>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</si>
  <si>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</si>
  <si>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</si>
  <si>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</si>
  <si>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</si>
  <si>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</si>
  <si>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</si>
  <si>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</si>
  <si>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</si>
  <si>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</si>
  <si>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</si>
  <si>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</si>
  <si>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</si>
  <si>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</si>
  <si>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</si>
  <si>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</si>
  <si>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</si>
  <si>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</si>
  <si>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</si>
  <si>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</si>
  <si>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</si>
  <si>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</si>
  <si>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</si>
  <si>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</si>
  <si>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</si>
  <si>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</si>
  <si>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</si>
  <si>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</si>
  <si>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</si>
  <si>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</si>
  <si>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</si>
  <si>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</si>
  <si>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</si>
  <si>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</si>
  <si>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</si>
  <si>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</si>
  <si>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</si>
  <si>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</si>
  <si>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</si>
  <si>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</si>
  <si>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</si>
  <si>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</si>
  <si>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</si>
  <si>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</si>
  <si>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</si>
  <si>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</si>
  <si>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</si>
  <si>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</si>
  <si>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</si>
  <si>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</si>
  <si>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</si>
  <si>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</si>
  <si>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</si>
  <si>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</si>
  <si>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</si>
  <si>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</si>
  <si>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</si>
  <si>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</si>
  <si>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</si>
  <si>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</si>
  <si>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</si>
  <si>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</si>
  <si>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</si>
  <si>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</si>
  <si>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</si>
  <si>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</si>
  <si>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</si>
  <si>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</si>
  <si>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</si>
  <si>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</si>
  <si>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</si>
  <si>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</si>
  <si>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</si>
  <si>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</si>
  <si>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</si>
  <si>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</si>
  <si>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</si>
  <si>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</si>
  <si>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</si>
  <si>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</si>
  <si>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</si>
  <si>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</si>
  <si>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</si>
  <si>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</si>
  <si>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</si>
  <si>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</si>
  <si>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</si>
  <si>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</si>
  <si>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</si>
  <si>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</si>
  <si>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</si>
  <si>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</si>
  <si>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</si>
  <si>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</si>
  <si>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</si>
  <si>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</si>
  <si>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</si>
  <si>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</si>
  <si>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</si>
  <si>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</si>
  <si>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</si>
  <si>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</si>
  <si>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</si>
  <si>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</si>
  <si>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</si>
  <si>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</si>
  <si>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</si>
  <si>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</si>
  <si>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</si>
  <si>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</si>
  <si>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</si>
  <si>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</si>
  <si>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</si>
  <si>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</si>
  <si>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</si>
  <si>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</si>
  <si>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</si>
  <si>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</si>
  <si>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</si>
  <si>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</si>
  <si>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</si>
  <si>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</si>
  <si>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</si>
  <si>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</si>
  <si>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</si>
  <si>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</si>
  <si>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</si>
  <si>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</si>
  <si>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</si>
  <si>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</si>
  <si>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</si>
  <si>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</si>
  <si>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</si>
  <si>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</si>
  <si>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</si>
  <si>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</si>
  <si>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</si>
  <si>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</si>
  <si>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</si>
  <si>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</si>
  <si>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</si>
  <si>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</si>
  <si>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</si>
  <si>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</si>
  <si>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</si>
  <si>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</si>
  <si>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</si>
  <si>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</si>
  <si>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</si>
  <si>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</si>
  <si>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</si>
  <si>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</si>
  <si>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</si>
  <si>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</si>
  <si>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</si>
  <si>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</si>
  <si>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</si>
  <si>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</si>
  <si>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</si>
  <si>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</si>
  <si>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</si>
  <si>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</si>
  <si>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</si>
  <si>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</si>
  <si>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</si>
  <si>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</si>
  <si>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</si>
  <si>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</si>
  <si>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</si>
  <si>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</si>
  <si>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</si>
  <si>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</si>
  <si>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</si>
  <si>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</si>
  <si>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</si>
  <si>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</si>
  <si>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</si>
  <si>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</si>
  <si>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</si>
  <si>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</si>
  <si>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</si>
  <si>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</si>
  <si>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</si>
  <si>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</si>
  <si>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</si>
  <si>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</si>
  <si>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</si>
  <si>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</si>
  <si>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</si>
  <si>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</si>
  <si>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</si>
  <si>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</si>
  <si>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</si>
  <si>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</si>
  <si>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</si>
  <si>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</si>
  <si>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</si>
  <si>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</si>
  <si>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</si>
  <si>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</si>
  <si>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</si>
  <si>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</si>
  <si>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</si>
  <si>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</si>
  <si>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</si>
  <si>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</si>
  <si>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</si>
  <si>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</si>
  <si>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</si>
  <si>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</si>
  <si>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</si>
  <si>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</si>
  <si>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</si>
  <si>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</si>
  <si>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</si>
  <si>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</si>
  <si>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</si>
  <si>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</si>
  <si>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</si>
  <si>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</si>
  <si>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</si>
  <si>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</si>
  <si>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</si>
  <si>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</si>
  <si>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</si>
  <si>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</si>
  <si>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</si>
  <si>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</si>
  <si>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</si>
  <si>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</si>
  <si>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</si>
  <si>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</si>
  <si>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</si>
  <si>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</si>
  <si>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</si>
  <si>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</si>
  <si>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</si>
  <si>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</si>
  <si>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</si>
  <si>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</si>
  <si>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</si>
  <si>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</si>
  <si>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</si>
  <si>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</si>
  <si>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</si>
  <si>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</si>
  <si>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</si>
  <si>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</si>
  <si>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</si>
  <si>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</si>
  <si>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</si>
  <si>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</si>
  <si>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</si>
  <si>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</si>
  <si>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</si>
  <si>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</si>
  <si>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</si>
  <si>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</si>
  <si>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</si>
  <si>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</si>
  <si>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</si>
  <si>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</si>
  <si>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</si>
  <si>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</si>
  <si>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</si>
  <si>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</si>
  <si>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</si>
  <si>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</si>
  <si>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</si>
  <si>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</si>
  <si>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</si>
  <si>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</si>
  <si>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</si>
  <si>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</si>
  <si>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</si>
  <si>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</si>
  <si>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</si>
  <si>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</si>
  <si>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</si>
  <si>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</si>
  <si>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</si>
  <si>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</si>
  <si>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</si>
  <si>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</si>
  <si>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</si>
  <si>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</si>
  <si>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</si>
  <si>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</si>
  <si>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</si>
  <si>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</si>
  <si>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</si>
  <si>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</si>
  <si>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</si>
  <si>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</si>
  <si>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</si>
  <si>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</si>
  <si>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</si>
  <si>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</si>
  <si>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</si>
  <si>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</si>
  <si>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</si>
  <si>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</si>
  <si>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</si>
  <si>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</si>
  <si>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</si>
  <si>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</si>
  <si>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</si>
  <si>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</si>
  <si>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</si>
  <si>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</si>
  <si>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</si>
  <si>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</si>
  <si>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</si>
  <si>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</si>
  <si>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</si>
  <si>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</si>
  <si>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</si>
  <si>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</si>
  <si>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</si>
  <si>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</si>
  <si>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</si>
  <si>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</si>
  <si>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</si>
  <si>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</si>
  <si>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</si>
  <si>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</si>
  <si>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</si>
  <si>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</si>
  <si>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</si>
  <si>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</si>
  <si>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</si>
  <si>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</si>
  <si>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</si>
  <si>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</si>
  <si>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</si>
  <si>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</si>
  <si>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</si>
  <si>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</si>
  <si>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</si>
  <si>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</si>
  <si>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</si>
  <si>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</si>
  <si>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</si>
  <si>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</si>
  <si>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</si>
  <si>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</si>
  <si>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</si>
  <si>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</si>
  <si>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</si>
  <si>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</si>
  <si>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</si>
  <si>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</si>
  <si>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</si>
  <si>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</si>
  <si>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</si>
  <si>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</si>
  <si>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</si>
  <si>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</si>
  <si>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</si>
  <si>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</si>
  <si>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</si>
  <si>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</si>
  <si>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</si>
  <si>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</si>
  <si>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</si>
  <si>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</si>
  <si>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</si>
  <si>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</si>
  <si>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</si>
  <si>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</si>
  <si>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</si>
  <si>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</si>
  <si>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</si>
  <si>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</si>
  <si>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</si>
  <si>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</si>
  <si>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</si>
  <si>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</si>
  <si>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</si>
  <si>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</si>
  <si>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</si>
  <si>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</si>
  <si>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</si>
  <si>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</si>
  <si>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</si>
  <si>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</si>
  <si>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</si>
  <si>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</si>
  <si>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</si>
  <si>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</si>
  <si>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</si>
  <si>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</si>
  <si>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</si>
  <si>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</si>
  <si>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</si>
  <si>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</si>
  <si>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</si>
  <si>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</si>
  <si>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</si>
  <si>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</si>
  <si>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</si>
  <si>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</si>
  <si>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</si>
  <si>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</si>
  <si>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</si>
  <si>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</si>
  <si>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</si>
  <si>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</si>
  <si>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</si>
  <si>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</si>
  <si>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</si>
  <si>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</si>
  <si>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</si>
  <si>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</si>
  <si>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</si>
  <si>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</si>
  <si>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</si>
  <si>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</si>
  <si>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</si>
  <si>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</si>
  <si>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</si>
  <si>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</si>
  <si>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</si>
  <si>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</si>
  <si>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</si>
  <si>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</si>
  <si>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</si>
  <si>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</si>
  <si>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</si>
  <si>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</si>
  <si>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</si>
  <si>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</si>
  <si>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</si>
  <si>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</si>
  <si>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</si>
  <si>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</si>
  <si>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</si>
  <si>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</si>
  <si>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</si>
  <si>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</si>
  <si>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</si>
  <si>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</si>
  <si>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</si>
  <si>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</si>
  <si>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</si>
  <si>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</si>
  <si>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</si>
  <si>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</si>
  <si>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</si>
  <si>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</si>
  <si>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</si>
  <si>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</si>
  <si>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</si>
  <si>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</si>
  <si>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</si>
  <si>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</si>
  <si>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</si>
  <si>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</si>
  <si>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</si>
  <si>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</si>
  <si>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</si>
  <si>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</si>
  <si>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</si>
  <si>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</si>
  <si>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</si>
  <si>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</si>
  <si>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</si>
  <si>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</si>
  <si>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</si>
  <si>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</si>
  <si>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</si>
  <si>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</si>
  <si>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</si>
  <si>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</si>
  <si>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</si>
  <si>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</si>
  <si>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</si>
  <si>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</si>
  <si>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</si>
  <si>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</si>
  <si>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</si>
  <si>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</si>
  <si>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</si>
  <si>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</si>
  <si>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</si>
  <si>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</si>
  <si>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</si>
  <si>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</si>
  <si>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</si>
  <si>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</si>
  <si>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</si>
  <si>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</si>
  <si>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</si>
  <si>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</si>
  <si>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</si>
  <si>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</si>
  <si>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</si>
  <si>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</si>
  <si>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</si>
  <si>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</si>
  <si>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</si>
  <si>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</si>
  <si>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</si>
  <si>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</si>
  <si>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</si>
  <si>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</si>
  <si>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</si>
  <si>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</si>
  <si>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</si>
  <si>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</si>
  <si>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</si>
  <si>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</si>
  <si>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</si>
  <si>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</si>
  <si>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</si>
  <si>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</si>
  <si>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</si>
  <si>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</si>
  <si>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</si>
  <si>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</si>
  <si>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</si>
  <si>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</si>
  <si>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</si>
  <si>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</si>
  <si>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</si>
  <si>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</si>
  <si>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</si>
  <si>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</si>
  <si>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</si>
  <si>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</si>
  <si>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</si>
  <si>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</si>
  <si>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</si>
  <si>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</si>
  <si>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</si>
  <si>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</si>
  <si>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</si>
  <si>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</si>
  <si>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</si>
  <si>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</si>
  <si>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</si>
  <si>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</si>
  <si>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</si>
  <si>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</si>
  <si>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</si>
  <si>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</si>
  <si>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</si>
  <si>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</si>
  <si>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</si>
  <si>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</si>
  <si>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</si>
  <si>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</si>
  <si>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</si>
  <si>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</si>
  <si>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</si>
  <si>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</si>
  <si>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</si>
  <si>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</si>
  <si>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</si>
  <si>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</si>
  <si>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</si>
  <si>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</si>
  <si>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</si>
  <si>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</si>
  <si>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</si>
  <si>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</si>
  <si>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</si>
  <si>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</si>
  <si>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</si>
  <si>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</si>
  <si>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</si>
  <si>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</si>
  <si>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</si>
  <si>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</si>
  <si>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</si>
  <si>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</si>
  <si>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</si>
  <si>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</si>
  <si>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</si>
  <si>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</si>
  <si>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</si>
  <si>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</si>
  <si>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</si>
  <si>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</si>
  <si>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</si>
  <si>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</si>
  <si>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</si>
  <si>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</si>
  <si>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</si>
  <si>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</si>
  <si>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</si>
  <si>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</si>
  <si>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</si>
  <si>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</si>
  <si>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</si>
  <si>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</si>
  <si>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</si>
  <si>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</si>
  <si>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</si>
  <si>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</si>
  <si>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</si>
  <si>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</si>
  <si>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</si>
  <si>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</si>
  <si>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</si>
  <si>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</si>
  <si>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</si>
  <si>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</si>
  <si>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</si>
  <si>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</si>
  <si>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</si>
  <si>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</si>
  <si>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</si>
  <si>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</si>
  <si>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</si>
  <si>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</si>
  <si>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</si>
  <si>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</si>
  <si>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</si>
  <si>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</si>
  <si>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</si>
  <si>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</si>
  <si>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</si>
  <si>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</si>
  <si>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</si>
  <si>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</si>
  <si>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</si>
  <si>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</si>
  <si>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</si>
  <si>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</si>
  <si>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</si>
  <si>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</si>
  <si>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</si>
  <si>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</si>
  <si>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</si>
  <si>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</si>
  <si>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</si>
  <si>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</si>
  <si>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</si>
  <si>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</si>
  <si>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</si>
  <si>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</si>
  <si>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</si>
  <si>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</si>
  <si>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</si>
  <si>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</si>
  <si>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</si>
  <si>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</si>
  <si>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</si>
  <si>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</si>
  <si>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</si>
  <si>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</si>
  <si>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</si>
  <si>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</si>
  <si>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</si>
  <si>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</si>
  <si>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</si>
  <si>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</si>
  <si>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</si>
  <si>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</si>
  <si>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</si>
  <si>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</si>
  <si>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</si>
  <si>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</si>
  <si>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</si>
  <si>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</si>
  <si>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</si>
  <si>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</si>
  <si>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</si>
  <si>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</si>
  <si>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</si>
  <si>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</si>
  <si>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</si>
  <si>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</si>
  <si>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</si>
  <si>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</si>
  <si>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</si>
  <si>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</si>
  <si>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</si>
  <si>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</si>
  <si>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</si>
  <si>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</si>
  <si>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</si>
  <si>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</si>
  <si>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</si>
  <si>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</si>
  <si>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</si>
  <si>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</si>
  <si>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</si>
  <si>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</si>
  <si>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</si>
  <si>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</si>
  <si>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</si>
  <si>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</si>
  <si>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</si>
  <si>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</si>
  <si>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</si>
  <si>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</si>
  <si>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</si>
  <si>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</si>
  <si>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</si>
  <si>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</si>
  <si>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</si>
  <si>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</si>
  <si>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</si>
  <si>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</si>
  <si>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</si>
  <si>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</si>
  <si>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</si>
  <si>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</si>
  <si>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</si>
  <si>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</si>
  <si>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</si>
  <si>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</si>
  <si>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</si>
  <si>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</si>
  <si>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</si>
  <si>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</si>
  <si>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</si>
  <si>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</si>
  <si>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</si>
  <si>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</si>
  <si>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</si>
  <si>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</si>
  <si>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</si>
  <si>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</si>
  <si>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</si>
  <si>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</si>
  <si>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</si>
  <si>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</si>
  <si>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</si>
  <si>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</si>
  <si>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</si>
  <si>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</si>
  <si>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</si>
  <si>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</si>
  <si>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</si>
  <si>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</si>
  <si>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</si>
  <si>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</si>
  <si>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</si>
  <si>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</si>
  <si>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</si>
  <si>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</si>
  <si>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</si>
  <si>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</si>
  <si>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</si>
  <si>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</si>
  <si>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</si>
  <si>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</si>
  <si>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</si>
  <si>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</si>
  <si>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</si>
  <si>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</si>
  <si>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</si>
  <si>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</si>
  <si>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</si>
  <si>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</si>
  <si>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</si>
  <si>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</si>
  <si>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</si>
  <si>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</si>
  <si>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</si>
  <si>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</si>
  <si>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</si>
  <si>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</si>
  <si>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</si>
  <si>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</si>
  <si>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</si>
  <si>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</si>
  <si>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</si>
  <si>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</si>
  <si>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</si>
  <si>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</si>
  <si>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</si>
  <si>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</si>
  <si>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</si>
  <si>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</si>
  <si>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</si>
  <si>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</si>
  <si>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</si>
  <si>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</si>
  <si>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</si>
  <si>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</si>
  <si>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</si>
  <si>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</si>
  <si>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</si>
  <si>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</si>
  <si>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</si>
  <si>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</si>
  <si>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</si>
  <si>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</si>
  <si>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</si>
  <si>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</si>
  <si>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</si>
  <si>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</si>
  <si>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</si>
  <si>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</si>
  <si>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</si>
  <si>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</si>
  <si>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</si>
  <si>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</si>
  <si>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</si>
  <si>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</si>
  <si>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</si>
  <si>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</si>
  <si>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</si>
  <si>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</si>
  <si>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</si>
  <si>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</si>
  <si>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</si>
  <si>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</si>
  <si>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</si>
  <si>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</si>
  <si>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</si>
  <si>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</si>
  <si>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</si>
  <si>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</si>
  <si>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</si>
  <si>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</si>
  <si>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</si>
  <si>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</si>
  <si>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</si>
  <si>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</si>
  <si>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</si>
  <si>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</si>
  <si>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</si>
  <si>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</si>
  <si>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</si>
  <si>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</si>
  <si>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</si>
  <si>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</si>
  <si>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</si>
  <si>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</si>
  <si>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</si>
  <si>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</si>
  <si>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</si>
  <si>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</si>
  <si>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</si>
  <si>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</si>
  <si>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</si>
  <si>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</si>
  <si>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</si>
  <si>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</si>
  <si>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</si>
  <si>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</si>
  <si>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</si>
  <si>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</si>
  <si>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</si>
  <si>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</si>
  <si>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</si>
  <si>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</si>
  <si>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</si>
  <si>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</si>
  <si>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</si>
  <si>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</si>
  <si>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</si>
  <si>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</si>
  <si>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</si>
  <si>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</si>
  <si>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</si>
  <si>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</si>
  <si>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</si>
  <si>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</si>
  <si>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</si>
  <si>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</si>
  <si>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</si>
  <si>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</si>
  <si>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</si>
  <si>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</si>
  <si>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</si>
  <si>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</si>
  <si>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</si>
  <si>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</si>
  <si>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</si>
  <si>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</si>
  <si>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</si>
  <si>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</si>
  <si>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</si>
  <si>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</si>
  <si>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</si>
  <si>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</si>
  <si>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</si>
  <si>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</si>
  <si>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</si>
  <si>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</si>
  <si>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</si>
  <si>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</si>
  <si>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</si>
  <si>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</si>
  <si>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</si>
  <si>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</si>
  <si>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</si>
  <si>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</si>
  <si>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</si>
  <si>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</si>
  <si>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</si>
  <si>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</si>
  <si>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</si>
  <si>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</si>
  <si>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</si>
  <si>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</si>
  <si>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</si>
  <si>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</si>
  <si>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</si>
  <si>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</si>
  <si>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</si>
  <si>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</si>
  <si>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</si>
  <si>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</si>
  <si>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</si>
  <si>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</si>
  <si>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</si>
  <si>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</si>
  <si>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</si>
  <si>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</si>
  <si>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</si>
  <si>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</si>
  <si>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</si>
  <si>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</si>
  <si>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</si>
  <si>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</si>
  <si>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</si>
  <si>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</si>
  <si>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</si>
  <si>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</si>
  <si>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</si>
  <si>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</si>
  <si>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</si>
  <si>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</si>
  <si>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</si>
  <si>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</si>
  <si>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</si>
  <si>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</si>
  <si>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</si>
  <si>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</si>
  <si>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</si>
  <si>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</si>
  <si>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</si>
  <si>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</si>
  <si>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</si>
  <si>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</si>
  <si>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</si>
  <si>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</si>
  <si>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</si>
  <si>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</si>
  <si>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</si>
  <si>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</si>
  <si>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</si>
  <si>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</si>
  <si>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</si>
  <si>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</si>
  <si>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</si>
  <si>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</si>
  <si>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</si>
  <si>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</si>
  <si>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</si>
  <si>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</si>
  <si>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</si>
  <si>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</si>
  <si>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</si>
  <si>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</si>
  <si>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</si>
  <si>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</si>
  <si>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</si>
  <si>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</si>
  <si>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</si>
  <si>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</si>
  <si>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</si>
  <si>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</si>
  <si>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</si>
  <si>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</si>
  <si>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</si>
  <si>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</si>
  <si>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</si>
  <si>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</si>
  <si>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</si>
  <si>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</si>
  <si>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</si>
  <si>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</si>
  <si>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</si>
  <si>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</si>
  <si>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</si>
  <si>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</si>
  <si>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</si>
  <si>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</si>
  <si>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</si>
  <si>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</si>
  <si>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</si>
  <si>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</si>
  <si>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</si>
  <si>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</si>
  <si>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</si>
  <si>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</si>
  <si>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</si>
  <si>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</si>
  <si>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</si>
  <si>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</si>
  <si>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</si>
  <si>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</si>
  <si>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</si>
  <si>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</si>
  <si>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</si>
  <si>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</si>
  <si>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</si>
  <si>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</si>
  <si>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</si>
  <si>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</si>
  <si>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</si>
  <si>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</si>
  <si>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</si>
  <si>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</si>
  <si>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</si>
  <si>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</si>
  <si>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</si>
  <si>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</si>
  <si>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</si>
  <si>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</si>
  <si>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</si>
  <si>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</si>
  <si>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</si>
  <si>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</si>
  <si>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</si>
  <si>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</si>
  <si>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</si>
  <si>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</si>
  <si>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</si>
  <si>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</si>
  <si>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</si>
  <si>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</si>
  <si>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</si>
  <si>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</si>
  <si>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</si>
  <si>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</si>
  <si>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</si>
  <si>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</si>
  <si>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</si>
  <si>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</si>
  <si>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</si>
  <si>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</si>
  <si>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</si>
  <si>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</si>
  <si>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</si>
  <si>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</si>
  <si>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</si>
  <si>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</si>
  <si>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</si>
  <si>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</si>
  <si>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</si>
  <si>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</si>
  <si>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</si>
  <si>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</si>
  <si>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</si>
  <si>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</si>
  <si>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</si>
  <si>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</si>
  <si>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</si>
  <si>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</si>
  <si>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</si>
  <si>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</si>
  <si>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</si>
  <si>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</si>
  <si>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</si>
  <si>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</si>
  <si>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</si>
  <si>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</si>
  <si>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</si>
  <si>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</si>
  <si>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</si>
  <si>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</si>
  <si>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</si>
  <si>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</si>
  <si>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</si>
  <si>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</si>
  <si>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</si>
  <si>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</si>
  <si>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</si>
  <si>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</si>
  <si>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</si>
  <si>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</si>
  <si>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</si>
  <si>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</si>
  <si>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</si>
  <si>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</si>
  <si>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</si>
  <si>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</si>
  <si>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</si>
  <si>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</si>
  <si>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</si>
  <si>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</si>
  <si>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</si>
  <si>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</si>
  <si>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</si>
  <si>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</si>
  <si>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</si>
  <si>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</si>
  <si>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</si>
  <si>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</si>
  <si>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</si>
  <si>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</si>
  <si>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</si>
  <si>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</si>
  <si>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</si>
  <si>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</si>
  <si>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</si>
  <si>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</si>
  <si>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</si>
  <si>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</si>
  <si>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</si>
  <si>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</si>
  <si>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</si>
  <si>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</si>
  <si>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</si>
  <si>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</si>
  <si>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</si>
  <si>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</si>
  <si>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</si>
  <si>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</si>
  <si>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</si>
  <si>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</si>
  <si>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</si>
  <si>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</si>
  <si>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</si>
  <si>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</si>
  <si>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</si>
  <si>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</si>
  <si>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</si>
  <si>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</si>
  <si>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</si>
  <si>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</si>
  <si>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</si>
  <si>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</si>
  <si>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</si>
  <si>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</si>
  <si>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</si>
  <si>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</si>
  <si>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</si>
  <si>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</si>
  <si>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</si>
  <si>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</si>
  <si>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</si>
  <si>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</si>
  <si>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</si>
  <si>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</si>
  <si>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</si>
  <si>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</si>
  <si>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</si>
  <si>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</si>
  <si>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</si>
  <si>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</si>
  <si>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</si>
  <si>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</si>
  <si>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</si>
  <si>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</si>
  <si>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</si>
  <si>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</si>
  <si>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</si>
  <si>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</si>
  <si>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</si>
  <si>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</si>
  <si>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</si>
  <si>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</si>
  <si>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</si>
  <si>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</si>
  <si>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</si>
  <si>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</si>
  <si>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</si>
  <si>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</si>
  <si>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</si>
  <si>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</si>
  <si>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</si>
  <si>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</si>
  <si>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</si>
  <si>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</si>
  <si>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</si>
  <si>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</si>
  <si>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</si>
  <si>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</si>
  <si>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</si>
  <si>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</si>
  <si>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</si>
  <si>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</si>
  <si>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</si>
  <si>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</si>
  <si>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</si>
  <si>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</si>
  <si>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</si>
  <si>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</si>
  <si>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</si>
  <si>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</si>
  <si>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</si>
  <si>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</si>
  <si>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</si>
  <si>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</si>
  <si>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</si>
  <si>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</si>
  <si>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</si>
  <si>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</si>
  <si>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</si>
  <si>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</si>
  <si>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</si>
  <si>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</si>
  <si>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</si>
  <si>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</si>
  <si>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</si>
  <si>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</si>
  <si>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</si>
  <si>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</si>
  <si>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</si>
  <si>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</si>
  <si>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</si>
  <si>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</si>
  <si>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</si>
  <si>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</si>
  <si>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</si>
  <si>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</si>
  <si>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</si>
  <si>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</si>
  <si>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</si>
  <si>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</si>
  <si>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</si>
  <si>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</si>
  <si>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</si>
  <si>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</si>
  <si>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</si>
  <si>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</si>
  <si>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</si>
  <si>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</si>
  <si>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</si>
  <si>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</si>
  <si>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</si>
  <si>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</si>
  <si>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</si>
  <si>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</si>
  <si>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</si>
  <si>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</si>
  <si>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</si>
  <si>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</si>
  <si>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</si>
  <si>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</si>
  <si>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</si>
  <si>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</si>
  <si>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</si>
  <si>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</si>
  <si>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</si>
  <si>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</si>
  <si>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</si>
  <si>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</si>
  <si>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</si>
  <si>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</si>
  <si>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</si>
  <si>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</si>
  <si>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</si>
  <si>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</si>
  <si>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</si>
  <si>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</si>
  <si>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</si>
  <si>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</si>
  <si>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</si>
  <si>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</si>
  <si>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</si>
  <si>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</si>
  <si>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</si>
  <si>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</si>
  <si>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</si>
  <si>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</si>
  <si>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</si>
  <si>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</si>
  <si>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</si>
  <si>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</si>
  <si>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</si>
  <si>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</si>
  <si>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</si>
  <si>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</si>
  <si>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</si>
  <si>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</si>
  <si>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</si>
  <si>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</si>
  <si>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</si>
  <si>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</si>
  <si>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</si>
  <si>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</si>
  <si>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</si>
  <si>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</si>
  <si>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</si>
  <si>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</si>
  <si>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</si>
  <si>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</si>
  <si>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</si>
  <si>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</si>
  <si>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</si>
  <si>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</si>
  <si>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</si>
  <si>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</si>
  <si>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</si>
  <si>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</si>
  <si>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</si>
  <si>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</si>
  <si>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</si>
  <si>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</si>
  <si>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</si>
  <si>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</si>
  <si>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</si>
  <si>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</si>
  <si>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</si>
  <si>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</si>
  <si>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</si>
  <si>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</si>
  <si>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</si>
  <si>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</si>
  <si>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</si>
  <si>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</si>
  <si>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</si>
  <si>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</si>
  <si>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</si>
  <si>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</si>
  <si>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</si>
  <si>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</si>
  <si>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</si>
  <si>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</si>
  <si>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</si>
  <si>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</si>
  <si>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</si>
  <si>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</si>
  <si>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</si>
  <si>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</si>
  <si>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</si>
  <si>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</si>
  <si>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</si>
  <si>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</si>
  <si>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</si>
  <si>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</si>
  <si>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</si>
  <si>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</si>
  <si>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</si>
  <si>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</si>
  <si>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</si>
  <si>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</si>
  <si>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</si>
  <si>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</si>
  <si>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</si>
  <si>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</si>
  <si>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</si>
  <si>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</si>
  <si>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</si>
  <si>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</si>
  <si>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</si>
  <si>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</si>
  <si>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</si>
  <si>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</si>
  <si>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</si>
  <si>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</si>
  <si>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</si>
  <si>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</si>
  <si>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</si>
  <si>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</si>
  <si>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</si>
  <si>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</si>
  <si>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</si>
  <si>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</si>
  <si>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</si>
  <si>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</si>
  <si>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</si>
  <si>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</si>
  <si>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</si>
  <si>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</si>
  <si>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</si>
  <si>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</si>
  <si>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</si>
  <si>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</si>
  <si>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</si>
  <si>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</si>
  <si>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</si>
  <si>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</si>
  <si>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</si>
  <si>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</si>
  <si>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</si>
  <si>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</si>
  <si>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</si>
  <si>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</si>
  <si>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</si>
  <si>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</si>
  <si>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</si>
  <si>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</si>
  <si>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</si>
  <si>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</si>
  <si>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</si>
  <si>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</si>
  <si>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</si>
  <si>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</si>
  <si>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</si>
  <si>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</si>
  <si>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</si>
  <si>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</si>
  <si>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</si>
  <si>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</si>
  <si>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</si>
  <si>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</si>
  <si>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</si>
  <si>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</si>
  <si>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</si>
  <si>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</si>
  <si>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</si>
  <si>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</si>
  <si>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</si>
  <si>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</si>
  <si>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</si>
  <si>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</si>
  <si>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</si>
  <si>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</si>
  <si>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</si>
  <si>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</si>
  <si>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</si>
  <si>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</si>
  <si>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</si>
  <si>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</si>
  <si>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</si>
  <si>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</si>
  <si>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</si>
  <si>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</si>
  <si>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</si>
  <si>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</si>
  <si>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</si>
  <si>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</si>
  <si>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</si>
  <si>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</si>
  <si>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</si>
  <si>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</si>
  <si>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</si>
  <si>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</si>
  <si>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</si>
  <si>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</si>
  <si>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</si>
  <si>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</si>
  <si>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</si>
  <si>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</si>
  <si>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</si>
  <si>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</si>
  <si>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</si>
  <si>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</si>
  <si>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</si>
  <si>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</si>
  <si>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</si>
  <si>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</si>
  <si>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</si>
  <si>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</si>
  <si>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</si>
  <si>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</si>
  <si>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</si>
  <si>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</si>
  <si>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</si>
  <si>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</si>
  <si>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</si>
  <si>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</si>
  <si>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</si>
  <si>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</si>
  <si>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</si>
  <si>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</si>
  <si>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</si>
  <si>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</si>
  <si>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</si>
  <si>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</si>
  <si>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</si>
  <si>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</si>
  <si>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</si>
  <si>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</si>
  <si>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</si>
  <si>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</si>
  <si>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</si>
  <si>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</si>
  <si>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</si>
  <si>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</si>
  <si>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</si>
  <si>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</si>
  <si>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</si>
  <si>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</si>
  <si>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</si>
  <si>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</si>
  <si>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</si>
  <si>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</si>
  <si>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</si>
  <si>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</si>
  <si>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</si>
  <si>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</si>
  <si>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</si>
  <si>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</si>
  <si>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</si>
  <si>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</si>
  <si>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</si>
  <si>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</si>
  <si>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</si>
  <si>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</si>
  <si>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</si>
  <si>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</si>
  <si>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</si>
  <si>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</si>
  <si>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</si>
  <si>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</si>
  <si>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</si>
  <si>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</si>
  <si>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</si>
  <si>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</si>
  <si>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</si>
  <si>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</si>
  <si>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</si>
  <si>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</si>
  <si>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</si>
  <si>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</si>
  <si>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</si>
  <si>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</si>
  <si>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</si>
  <si>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</si>
  <si>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</si>
  <si>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</si>
  <si>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</si>
  <si>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</si>
  <si>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</si>
  <si>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</si>
  <si>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</si>
  <si>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</si>
  <si>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</si>
  <si>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</si>
  <si>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</si>
  <si>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</si>
  <si>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</si>
  <si>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</si>
  <si>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</si>
  <si>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</si>
  <si>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</si>
  <si>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</si>
  <si>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</si>
  <si>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</si>
  <si>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</si>
  <si>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</si>
  <si>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</si>
  <si>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</si>
  <si>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</si>
  <si>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</si>
  <si>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</si>
  <si>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</si>
  <si>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</si>
  <si>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</si>
  <si>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</si>
  <si>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</si>
  <si>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</si>
  <si>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</si>
  <si>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</si>
  <si>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</si>
  <si>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</si>
  <si>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</si>
  <si>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</si>
  <si>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</si>
  <si>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</si>
  <si>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</si>
  <si>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</si>
  <si>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</si>
  <si>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</si>
  <si>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</si>
  <si>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</si>
  <si>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</si>
  <si>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</si>
  <si>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</si>
  <si>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</si>
  <si>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</si>
  <si>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</si>
  <si>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</si>
  <si>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</si>
  <si>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</si>
  <si>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</si>
  <si>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</si>
  <si>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</si>
  <si>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</si>
  <si>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</si>
  <si>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</si>
  <si>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</si>
  <si>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</si>
  <si>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</si>
  <si>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</si>
  <si>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</si>
  <si>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</si>
  <si>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</si>
  <si>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</si>
  <si>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</si>
  <si>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</si>
  <si>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</si>
  <si>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</si>
  <si>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</si>
  <si>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</si>
  <si>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</si>
  <si>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</si>
  <si>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</si>
  <si>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</si>
  <si>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</si>
  <si>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</si>
  <si>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</si>
  <si>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</si>
  <si>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</si>
  <si>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</si>
  <si>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</si>
  <si>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</si>
  <si>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</si>
  <si>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</si>
  <si>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</si>
  <si>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</si>
  <si>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</si>
  <si>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</si>
  <si>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</si>
  <si>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</si>
  <si>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</si>
  <si>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</si>
  <si>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</si>
  <si>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</si>
  <si>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</si>
  <si>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</si>
  <si>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</si>
  <si>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</si>
  <si>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</si>
  <si>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</si>
  <si>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</si>
  <si>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</si>
  <si>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</si>
  <si>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</si>
  <si>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</si>
  <si>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</si>
  <si>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</si>
  <si>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</si>
  <si>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</si>
  <si>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</si>
  <si>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</si>
  <si>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</si>
  <si>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</si>
  <si>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</si>
  <si>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</si>
  <si>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</si>
  <si>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</si>
  <si>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</si>
  <si>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</si>
  <si>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</si>
  <si>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</si>
  <si>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</si>
  <si>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</si>
  <si>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</si>
  <si>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</si>
  <si>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</si>
  <si>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</si>
  <si>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</si>
  <si>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</si>
  <si>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</si>
  <si>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</si>
  <si>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</si>
  <si>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</si>
  <si>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</si>
  <si>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</si>
  <si>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</si>
  <si>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</si>
  <si>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</si>
  <si>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</si>
  <si>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</si>
  <si>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</si>
  <si>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</si>
  <si>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</si>
  <si>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</si>
  <si>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</si>
  <si>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</si>
  <si>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</si>
  <si>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</si>
  <si>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</si>
  <si>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</si>
  <si>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</si>
  <si>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</si>
  <si>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</si>
  <si>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</si>
  <si>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</si>
  <si>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</si>
  <si>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</si>
  <si>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</si>
  <si>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</si>
  <si>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</si>
  <si>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</si>
  <si>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</si>
  <si>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</si>
  <si>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</si>
  <si>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</si>
  <si>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</si>
  <si>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</si>
  <si>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</si>
  <si>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</si>
  <si>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</si>
  <si>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</si>
  <si>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</si>
  <si>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</si>
  <si>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</si>
  <si>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</si>
  <si>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</si>
  <si>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</si>
  <si>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</si>
  <si>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</si>
  <si>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</si>
  <si>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</si>
  <si>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</si>
  <si>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</si>
  <si>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</si>
  <si>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</si>
  <si>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</si>
  <si>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</si>
  <si>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</si>
  <si>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</si>
  <si>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</si>
  <si>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</si>
  <si>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</si>
  <si>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</si>
  <si>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</si>
  <si>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</si>
  <si>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</si>
  <si>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</si>
  <si>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</si>
  <si>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</si>
  <si>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</si>
  <si>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</si>
  <si>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</si>
  <si>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</si>
  <si>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</si>
  <si>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</si>
  <si>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</si>
  <si>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</si>
  <si>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</si>
  <si>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</si>
  <si>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</si>
  <si>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</si>
  <si>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</si>
  <si>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</si>
  <si>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</si>
  <si>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</si>
  <si>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</si>
  <si>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</si>
  <si>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</si>
  <si>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</si>
  <si>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</si>
  <si>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</si>
  <si>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</si>
  <si>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</si>
  <si>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</si>
  <si>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</si>
  <si>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</si>
  <si>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</si>
  <si>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</si>
  <si>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</si>
  <si>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</si>
  <si>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</si>
  <si>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</si>
  <si>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</si>
  <si>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</si>
  <si>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</si>
  <si>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</si>
  <si>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</si>
  <si>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</si>
  <si>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</si>
  <si>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</si>
  <si>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</si>
  <si>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</si>
  <si>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</si>
  <si>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</si>
  <si>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</si>
  <si>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</si>
  <si>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</si>
  <si>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</si>
  <si>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</si>
  <si>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</si>
  <si>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</si>
  <si>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</si>
  <si>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</si>
  <si>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</si>
  <si>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</si>
  <si>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</si>
  <si>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</si>
  <si>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</si>
  <si>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</si>
  <si>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</si>
  <si>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</si>
  <si>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</si>
  <si>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</si>
  <si>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</si>
  <si>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</si>
  <si>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</si>
  <si>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</si>
  <si>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</si>
  <si>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</si>
  <si>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</si>
  <si>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</si>
  <si>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</si>
  <si>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</si>
  <si>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</si>
  <si>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</si>
  <si>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</si>
  <si>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</si>
  <si>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</si>
  <si>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</si>
  <si>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</si>
  <si>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</si>
  <si>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</si>
  <si>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</si>
  <si>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</si>
  <si>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</si>
  <si>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</si>
  <si>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</si>
  <si>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</si>
  <si>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</si>
  <si>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</si>
  <si>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</si>
  <si>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</si>
  <si>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</si>
  <si>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</si>
  <si>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</si>
  <si>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</si>
  <si>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</si>
  <si>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</si>
  <si>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</si>
  <si>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</si>
  <si>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</si>
  <si>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</si>
  <si>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</si>
  <si>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</si>
  <si>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</si>
  <si>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</si>
  <si>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</si>
  <si>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</si>
  <si>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</si>
  <si>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</si>
  <si>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</si>
  <si>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</si>
  <si>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</si>
  <si>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</si>
  <si>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</si>
  <si>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</si>
  <si>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</si>
  <si>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</si>
  <si>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</si>
  <si>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</si>
  <si>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</si>
  <si>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</si>
  <si>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</si>
  <si>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</si>
  <si>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</si>
  <si>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</si>
  <si>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</si>
  <si>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</si>
  <si>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</si>
  <si>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</si>
  <si>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</si>
  <si>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</si>
  <si>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</si>
  <si>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</si>
  <si>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</si>
  <si>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</si>
  <si>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</si>
  <si>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</si>
  <si>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</si>
  <si>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</si>
  <si>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</si>
  <si>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</si>
  <si>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</si>
  <si>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</si>
  <si>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</si>
  <si>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</si>
  <si>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</si>
  <si>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</si>
  <si>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</si>
  <si>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</si>
  <si>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</si>
  <si>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</si>
  <si>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</si>
  <si>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</si>
  <si>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</si>
  <si>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</si>
  <si>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</si>
  <si>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</si>
  <si>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</si>
  <si>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</si>
  <si>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</si>
  <si>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</si>
  <si>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</si>
  <si>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</si>
  <si>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</si>
  <si>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</si>
  <si>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</si>
  <si>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</si>
  <si>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</si>
  <si>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</si>
  <si>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</si>
  <si>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</si>
  <si>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</si>
  <si>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</si>
  <si>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</si>
  <si>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</si>
  <si>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</si>
  <si>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</si>
  <si>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</si>
  <si>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</si>
  <si>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</si>
  <si>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</si>
  <si>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</si>
  <si>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</si>
  <si>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</si>
  <si>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</si>
  <si>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</si>
  <si>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</si>
  <si>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</si>
  <si>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</si>
  <si>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</si>
  <si>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</si>
  <si>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</si>
  <si>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</si>
  <si>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</si>
  <si>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</si>
  <si>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</si>
  <si>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</si>
  <si>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</si>
  <si>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</si>
  <si>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</si>
  <si>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</si>
  <si>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</si>
  <si>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</si>
  <si>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</si>
  <si>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</si>
  <si>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</si>
  <si>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</si>
  <si>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</si>
  <si>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</si>
  <si>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</si>
  <si>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</si>
  <si>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</si>
  <si>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</si>
  <si>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</si>
  <si>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</si>
  <si>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</si>
  <si>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</si>
  <si>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</si>
  <si>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</si>
  <si>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</si>
  <si>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</si>
  <si>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</si>
  <si>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</si>
  <si>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</si>
  <si>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</si>
  <si>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</si>
  <si>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</si>
  <si>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</si>
  <si>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</si>
  <si>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</si>
  <si>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</si>
  <si>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</si>
  <si>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</si>
  <si>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</si>
  <si>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</si>
  <si>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</si>
  <si>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</si>
  <si>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</si>
  <si>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</si>
  <si>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</si>
  <si>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</si>
  <si>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</si>
  <si>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</si>
  <si>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</si>
  <si>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</si>
  <si>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</si>
  <si>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</si>
  <si>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</si>
  <si>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</si>
  <si>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</si>
  <si>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</si>
  <si>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</si>
  <si>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</si>
  <si>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</si>
  <si>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</si>
  <si>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</si>
  <si>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</si>
  <si>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</si>
  <si>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</si>
  <si>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</si>
  <si>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</si>
  <si>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</si>
  <si>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</si>
  <si>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</si>
  <si>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</si>
  <si>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</si>
  <si>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</si>
  <si>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</si>
  <si>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</si>
  <si>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</si>
  <si>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</si>
  <si>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</si>
  <si>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</si>
  <si>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</si>
  <si>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</si>
  <si>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</si>
  <si>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</si>
  <si>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</si>
  <si>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</si>
  <si>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</si>
  <si>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</si>
  <si>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</si>
  <si>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</si>
  <si>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</si>
  <si>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</si>
  <si>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</si>
  <si>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</si>
  <si>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</si>
  <si>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</si>
  <si>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</si>
  <si>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</si>
  <si>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</si>
  <si>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</si>
  <si>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</si>
  <si>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</si>
  <si>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</si>
  <si>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</si>
  <si>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</si>
  <si>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</si>
  <si>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</si>
  <si>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</si>
  <si>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</si>
  <si>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</si>
  <si>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</si>
  <si>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</si>
  <si>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</si>
  <si>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</si>
  <si>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</si>
  <si>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</si>
  <si>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</si>
  <si>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</si>
  <si>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</si>
  <si>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</si>
  <si>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</si>
  <si>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</si>
  <si>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</si>
  <si>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</si>
  <si>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</si>
  <si>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</si>
  <si>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</si>
  <si>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</si>
  <si>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</si>
  <si>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</si>
  <si>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</si>
  <si>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</si>
  <si>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</si>
  <si>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</si>
  <si>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</si>
  <si>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</si>
  <si>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</si>
  <si>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</si>
  <si>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</si>
  <si>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</si>
  <si>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</si>
  <si>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</si>
  <si>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</si>
  <si>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</si>
  <si>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</si>
  <si>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</si>
  <si>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</si>
  <si>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</si>
  <si>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</si>
  <si>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</si>
  <si>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</si>
  <si>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</si>
  <si>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</si>
  <si>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</si>
  <si>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</si>
  <si>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</si>
  <si>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</si>
  <si>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</si>
  <si>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</si>
  <si>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</si>
  <si>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</si>
  <si>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</si>
  <si>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</si>
  <si>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</si>
  <si>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</si>
  <si>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</si>
  <si>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</si>
  <si>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</si>
  <si>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</si>
  <si>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</si>
  <si>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</si>
  <si>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</si>
  <si>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</si>
  <si>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</si>
  <si>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</si>
  <si>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</si>
  <si>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</si>
  <si>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</si>
  <si>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</si>
  <si>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</si>
  <si>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</si>
  <si>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</si>
  <si>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</si>
  <si>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</si>
  <si>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</si>
  <si>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</si>
  <si>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</si>
  <si>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</si>
  <si>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</si>
  <si>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</si>
  <si>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</si>
  <si>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</si>
  <si>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</si>
  <si>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</si>
  <si>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</si>
  <si>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</si>
  <si>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</si>
  <si>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</si>
  <si>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</si>
  <si>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</si>
  <si>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</si>
  <si>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</si>
  <si>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</si>
  <si>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</si>
  <si>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</si>
  <si>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</si>
  <si>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</si>
  <si>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</si>
  <si>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</si>
  <si>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</si>
  <si>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</si>
  <si>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</si>
  <si>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</si>
  <si>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</si>
  <si>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</si>
  <si>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</si>
  <si>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</si>
  <si>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</si>
  <si>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</si>
  <si>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</si>
  <si>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</si>
  <si>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</si>
  <si>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</si>
  <si>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</si>
  <si>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</si>
  <si>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</si>
  <si>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</si>
  <si>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</si>
  <si>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</si>
  <si>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</si>
  <si>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</si>
  <si>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</si>
  <si>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</si>
  <si>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</si>
  <si>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</si>
  <si>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</si>
  <si>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</si>
  <si>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</si>
  <si>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</si>
  <si>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</si>
  <si>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</si>
  <si>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</si>
  <si>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</si>
  <si>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</si>
  <si>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</si>
  <si>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</si>
  <si>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</si>
  <si>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</si>
  <si>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</si>
  <si>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</si>
  <si>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</si>
  <si>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</si>
  <si>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</si>
  <si>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</si>
  <si>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</si>
  <si>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</si>
  <si>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</si>
  <si>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</si>
  <si>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</si>
  <si>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</si>
  <si>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</si>
  <si>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</si>
  <si>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</si>
  <si>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</si>
  <si>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</si>
  <si>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</si>
  <si>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</si>
  <si>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</si>
  <si>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</si>
  <si>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</si>
  <si>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</si>
  <si>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</si>
  <si>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</si>
  <si>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</si>
  <si>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</si>
  <si>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</si>
  <si>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</si>
  <si>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</si>
  <si>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</si>
  <si>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</si>
  <si>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</si>
  <si>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</si>
  <si>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</si>
  <si>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</si>
  <si>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</si>
  <si>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</si>
  <si>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</si>
  <si>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</si>
  <si>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</si>
  <si>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</si>
  <si>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</si>
  <si>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</si>
  <si>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</si>
  <si>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</si>
  <si>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</si>
  <si>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</si>
  <si>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</si>
  <si>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</si>
  <si>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</si>
  <si>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</si>
  <si>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</si>
  <si>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</si>
  <si>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</si>
  <si>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</si>
  <si>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</si>
  <si>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</si>
  <si>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</si>
  <si>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</si>
  <si>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</si>
  <si>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</si>
  <si>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</si>
  <si>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</si>
  <si>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</si>
  <si>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</si>
  <si>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</si>
  <si>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</si>
  <si>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</si>
  <si>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</si>
  <si>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</si>
  <si>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</si>
  <si>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</si>
  <si>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</si>
  <si>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</si>
  <si>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</si>
  <si>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</si>
  <si>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</si>
  <si>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</si>
  <si>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</si>
  <si>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</si>
  <si>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</si>
  <si>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</si>
  <si>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</si>
  <si>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</si>
  <si>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</si>
  <si>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</si>
  <si>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</si>
  <si>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</si>
  <si>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</si>
  <si>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</si>
  <si>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</si>
  <si>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</si>
  <si>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</si>
  <si>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</si>
  <si>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</si>
  <si>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</si>
  <si>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</si>
  <si>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</si>
  <si>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</si>
  <si>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</si>
  <si>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</si>
  <si>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</si>
  <si>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</si>
  <si>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</si>
  <si>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</si>
  <si>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</si>
  <si>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</si>
  <si>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</si>
  <si>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</si>
  <si>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</si>
  <si>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</si>
  <si>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</si>
  <si>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</si>
  <si>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</si>
  <si>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</si>
  <si>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</si>
  <si>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</si>
  <si>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</si>
  <si>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</si>
  <si>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</si>
  <si>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</si>
  <si>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</si>
  <si>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</si>
  <si>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</si>
  <si>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</si>
  <si>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</si>
  <si>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</si>
  <si>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</si>
  <si>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</si>
  <si>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</si>
  <si>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</si>
  <si>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</si>
  <si>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</si>
  <si>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</si>
  <si>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</si>
  <si>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</si>
  <si>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</si>
  <si>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</si>
  <si>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</si>
  <si>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</si>
  <si>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</si>
  <si>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</si>
  <si>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</si>
  <si>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</si>
  <si>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</si>
  <si>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</si>
  <si>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</si>
  <si>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</si>
  <si>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</si>
  <si>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</si>
  <si>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</si>
  <si>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</si>
  <si>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</si>
  <si>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</si>
  <si>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</si>
  <si>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</si>
  <si>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</si>
  <si>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</si>
  <si>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</si>
  <si>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</si>
  <si>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</si>
  <si>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</si>
  <si>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</si>
  <si>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</si>
  <si>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</si>
  <si>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</si>
  <si>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</si>
  <si>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</si>
  <si>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</si>
  <si>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</si>
  <si>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</si>
  <si>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</si>
  <si>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</si>
  <si>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</si>
  <si>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</si>
  <si>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</si>
  <si>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</si>
  <si>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</si>
  <si>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</si>
  <si>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</si>
  <si>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</si>
  <si>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</si>
  <si>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</si>
  <si>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</si>
  <si>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</si>
  <si>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</si>
  <si>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</si>
  <si>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</si>
  <si>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</si>
  <si>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</si>
  <si>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</si>
  <si>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</si>
  <si>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</si>
  <si>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</si>
  <si>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</si>
  <si>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</si>
  <si>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</si>
  <si>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</si>
  <si>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</si>
  <si>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</si>
  <si>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</si>
  <si>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</si>
  <si>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</si>
  <si>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</si>
  <si>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</si>
  <si>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</si>
  <si>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</si>
  <si>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</si>
  <si>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</si>
  <si>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</si>
  <si>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</si>
  <si>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</si>
  <si>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</si>
  <si>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</si>
  <si>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</si>
  <si>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</si>
  <si>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</si>
  <si>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</si>
  <si>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</si>
  <si>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</si>
  <si>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</si>
  <si>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</si>
  <si>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</si>
  <si>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</si>
  <si>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</si>
  <si>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</si>
  <si>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</si>
  <si>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</si>
  <si>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</si>
  <si>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</si>
  <si>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</si>
  <si>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</si>
  <si>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</si>
  <si>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</si>
  <si>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</si>
  <si>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</si>
  <si>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</si>
  <si>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</si>
  <si>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</si>
  <si>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</si>
  <si>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</si>
  <si>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</si>
  <si>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</si>
  <si>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</si>
  <si>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</si>
  <si>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</si>
  <si>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</si>
  <si>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</si>
  <si>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</si>
  <si>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</si>
  <si>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</si>
  <si>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</si>
  <si>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</si>
  <si>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</si>
  <si>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</si>
  <si>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</si>
  <si>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</si>
  <si>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</si>
  <si>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</si>
  <si>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</si>
  <si>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</si>
  <si>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</si>
  <si>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</si>
  <si>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</si>
  <si>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</si>
  <si>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</si>
  <si>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</si>
  <si>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</si>
  <si>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</si>
  <si>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</si>
  <si>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</si>
  <si>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</si>
  <si>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</si>
  <si>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</si>
  <si>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</si>
  <si>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</si>
  <si>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</si>
  <si>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</si>
  <si>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</si>
  <si>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</si>
  <si>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</si>
  <si>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</si>
  <si>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</si>
  <si>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</si>
  <si>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</si>
  <si>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</si>
  <si>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</si>
  <si>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</si>
  <si>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</si>
  <si>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</si>
  <si>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</si>
  <si>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</si>
  <si>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</si>
  <si>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</si>
  <si>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</si>
  <si>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</si>
  <si>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</si>
  <si>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</si>
  <si>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</si>
  <si>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</si>
  <si>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</si>
  <si>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</si>
  <si>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</si>
  <si>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</si>
  <si>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</si>
  <si>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</si>
  <si>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</si>
  <si>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</si>
  <si>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</si>
  <si>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</si>
  <si>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</si>
  <si>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</si>
  <si>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</si>
  <si>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</si>
  <si>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</si>
  <si>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</si>
  <si>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</si>
  <si>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</si>
  <si>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</si>
  <si>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</si>
  <si>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</si>
  <si>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</si>
  <si>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</si>
  <si>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</si>
  <si>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</si>
  <si>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</si>
  <si>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</si>
  <si>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</si>
  <si>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</si>
  <si>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</si>
  <si>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</si>
  <si>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</si>
  <si>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</si>
  <si>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</si>
  <si>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</si>
  <si>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</si>
  <si>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</si>
  <si>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</si>
  <si>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</si>
  <si>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</si>
  <si>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</si>
  <si>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</si>
  <si>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</si>
  <si>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</si>
  <si>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</si>
  <si>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</si>
  <si>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</si>
  <si>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</si>
  <si>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</si>
  <si>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</si>
  <si>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</si>
  <si>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</si>
  <si>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</si>
  <si>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</si>
  <si>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</si>
  <si>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</si>
  <si>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</si>
  <si>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</si>
  <si>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</si>
  <si>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</si>
  <si>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</si>
  <si>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</si>
  <si>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</si>
  <si>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</si>
  <si>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</si>
  <si>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</si>
  <si>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</si>
  <si>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</si>
  <si>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</si>
  <si>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</si>
  <si>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</si>
  <si>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</si>
  <si>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</si>
  <si>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</si>
  <si>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</si>
  <si>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</si>
  <si>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</si>
  <si>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</si>
  <si>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</si>
  <si>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</si>
  <si>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</si>
  <si>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</si>
  <si>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</si>
  <si>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</si>
  <si>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</si>
  <si>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</si>
  <si>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</si>
  <si>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</si>
  <si>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</si>
  <si>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</si>
  <si>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</si>
  <si>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</si>
  <si>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</si>
  <si>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</si>
  <si>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</si>
  <si>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</si>
  <si>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</si>
  <si>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</si>
  <si>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</si>
  <si>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</si>
  <si>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</si>
  <si>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</si>
  <si>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</si>
  <si>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</si>
  <si>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</si>
  <si>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</si>
  <si>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</si>
  <si>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</si>
  <si>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</si>
  <si>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</si>
  <si>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</si>
  <si>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</si>
  <si>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</si>
  <si>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</si>
  <si>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</si>
  <si>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</si>
  <si>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</si>
  <si>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</si>
  <si>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</si>
  <si>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</si>
  <si>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</si>
  <si>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</si>
  <si>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</si>
  <si>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</si>
  <si>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</si>
  <si>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</si>
  <si>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</si>
  <si>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</si>
  <si>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</si>
  <si>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</si>
  <si>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</si>
  <si>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</si>
  <si>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</si>
  <si>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</si>
  <si>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</si>
  <si>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</si>
  <si>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</si>
  <si>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</si>
  <si>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</si>
  <si>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</si>
  <si>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</si>
  <si>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</si>
  <si>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</si>
  <si>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</si>
  <si>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</si>
  <si>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</si>
  <si>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</si>
  <si>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</si>
  <si>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</si>
  <si>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</si>
  <si>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</si>
  <si>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</si>
  <si>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</si>
  <si>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</si>
  <si>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</si>
  <si>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</si>
  <si>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</si>
  <si>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</si>
  <si>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</si>
  <si>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</si>
  <si>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</si>
  <si>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</si>
  <si>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</si>
  <si>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</si>
  <si>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</si>
  <si>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</si>
  <si>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</si>
  <si>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</si>
  <si>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</si>
  <si>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</si>
  <si>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</si>
  <si>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</si>
  <si>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</si>
  <si>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</si>
  <si>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</si>
  <si>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</si>
  <si>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</si>
  <si>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</si>
  <si>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</si>
  <si>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</si>
  <si>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</si>
  <si>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</si>
  <si>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</si>
  <si>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</si>
  <si>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</si>
  <si>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</si>
  <si>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</si>
  <si>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</si>
  <si>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</si>
  <si>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</si>
  <si>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</si>
  <si>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</si>
  <si>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</si>
  <si>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</si>
  <si>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</si>
  <si>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</si>
  <si>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</si>
  <si>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</si>
  <si>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</si>
  <si>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</si>
  <si>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</si>
  <si>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</si>
  <si>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</si>
  <si>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</si>
  <si>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</si>
  <si>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</si>
  <si>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</si>
  <si>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</si>
  <si>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</si>
  <si>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</si>
  <si>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</si>
  <si>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</si>
  <si>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</si>
  <si>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</si>
  <si>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</si>
  <si>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</si>
  <si>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</si>
  <si>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</si>
  <si>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</si>
  <si>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</si>
  <si>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</si>
  <si>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</si>
  <si>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</si>
  <si>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</si>
  <si>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</si>
  <si>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</si>
  <si>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</si>
  <si>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</si>
  <si>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</si>
  <si>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</si>
  <si>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</si>
  <si>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</si>
  <si>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</si>
  <si>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</si>
  <si>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</si>
  <si>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</si>
  <si>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</si>
  <si>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</si>
  <si>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</si>
  <si>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</si>
  <si>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</si>
  <si>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</si>
  <si>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</si>
  <si>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</si>
  <si>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</si>
  <si>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</si>
  <si>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</si>
  <si>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</si>
  <si>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</si>
  <si>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</si>
  <si>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</si>
  <si>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</si>
  <si>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</si>
  <si>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</si>
  <si>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</si>
  <si>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</si>
  <si>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</si>
  <si>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</si>
  <si>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</si>
  <si>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</si>
  <si>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</si>
  <si>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</si>
  <si>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</si>
  <si>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</si>
  <si>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</si>
  <si>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</si>
  <si>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</si>
  <si>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</si>
  <si>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</si>
  <si>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</si>
  <si>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</si>
  <si>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</si>
  <si>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</si>
  <si>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</si>
  <si>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</si>
  <si>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</si>
  <si>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</si>
  <si>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</si>
  <si>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</si>
  <si>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</si>
  <si>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</si>
  <si>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</si>
  <si>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</si>
  <si>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</si>
  <si>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</si>
  <si>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</si>
  <si>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</si>
  <si>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</si>
  <si>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</si>
  <si>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</si>
  <si>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</si>
  <si>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</si>
  <si>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</si>
  <si>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</si>
  <si>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</si>
  <si>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</si>
  <si>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</si>
  <si>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</si>
  <si>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</si>
  <si>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</si>
  <si>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</si>
  <si>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</si>
  <si>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</si>
  <si>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</si>
  <si>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</si>
  <si>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</si>
  <si>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</si>
  <si>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</si>
  <si>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</si>
  <si>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</si>
  <si>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</si>
  <si>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</si>
  <si>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</si>
  <si>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</si>
  <si>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</si>
  <si>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</si>
  <si>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</si>
  <si>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</si>
  <si>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</si>
  <si>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</si>
  <si>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</si>
  <si>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</si>
  <si>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</si>
  <si>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</si>
  <si>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</si>
  <si>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</si>
  <si>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</si>
  <si>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</si>
  <si>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</si>
  <si>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</si>
  <si>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</si>
  <si>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</si>
  <si>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</si>
  <si>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</si>
  <si>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</si>
  <si>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</si>
  <si>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</si>
  <si>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</si>
  <si>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</si>
  <si>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</si>
  <si>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</si>
  <si>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</si>
  <si>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</si>
  <si>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</si>
  <si>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</si>
  <si>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</si>
  <si>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</si>
  <si>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</si>
  <si>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</si>
  <si>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</si>
  <si>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</si>
  <si>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</si>
  <si>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</si>
  <si>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</si>
  <si>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</si>
  <si>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</si>
  <si>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</si>
  <si>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</si>
  <si>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</si>
  <si>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</si>
  <si>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</si>
  <si>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</si>
  <si>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</si>
  <si>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</si>
  <si>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</si>
  <si>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</si>
  <si>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</si>
  <si>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</si>
  <si>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</si>
  <si>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</si>
  <si>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</si>
  <si>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</si>
  <si>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</si>
  <si>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</si>
  <si>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</si>
  <si>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</si>
  <si>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</si>
  <si>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</si>
  <si>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</si>
  <si>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</si>
  <si>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</si>
  <si>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</si>
  <si>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</si>
  <si>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</si>
  <si>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</si>
  <si>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</si>
  <si>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</si>
  <si>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</si>
  <si>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</si>
  <si>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</si>
  <si>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</si>
  <si>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</si>
  <si>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</si>
  <si>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</si>
  <si>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</si>
  <si>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</si>
  <si>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</si>
  <si>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</si>
  <si>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</si>
  <si>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</si>
  <si>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</si>
  <si>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</si>
  <si>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</si>
  <si>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</si>
  <si>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</si>
  <si>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</si>
  <si>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</si>
  <si>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</si>
  <si>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</si>
  <si>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</si>
  <si>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</si>
  <si>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</si>
  <si>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</si>
  <si>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</si>
  <si>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</si>
  <si>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</si>
  <si>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</si>
  <si>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</si>
  <si>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</si>
  <si>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</si>
  <si>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</si>
  <si>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</si>
  <si>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</si>
  <si>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</si>
  <si>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</si>
  <si>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</si>
  <si>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</si>
  <si>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</si>
  <si>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</si>
  <si>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</si>
  <si>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</si>
  <si>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</si>
  <si>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</si>
  <si>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</si>
  <si>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</si>
  <si>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</si>
  <si>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</si>
  <si>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</si>
  <si>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</si>
  <si>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</si>
  <si>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</si>
  <si>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</si>
  <si>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</si>
  <si>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</si>
  <si>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</si>
  <si>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</si>
  <si>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</si>
  <si>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</si>
  <si>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</si>
  <si>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</si>
  <si>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</si>
  <si>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</si>
  <si>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</si>
  <si>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</si>
  <si>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</si>
  <si>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</si>
  <si>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</si>
  <si>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</si>
  <si>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</si>
  <si>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</si>
  <si>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</si>
  <si>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</si>
  <si>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</si>
  <si>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</si>
  <si>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</si>
  <si>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</si>
  <si>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</si>
  <si>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</si>
  <si>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</si>
  <si>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</si>
  <si>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</si>
  <si>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</si>
  <si>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</si>
  <si>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</si>
  <si>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</si>
  <si>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</si>
  <si>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</si>
  <si>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</si>
  <si>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</si>
  <si>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</si>
  <si>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</si>
  <si>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</si>
  <si>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</si>
  <si>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</si>
  <si>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</si>
  <si>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</si>
  <si>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</si>
  <si>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</si>
  <si>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</si>
  <si>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</si>
  <si>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</si>
  <si>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</si>
  <si>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</si>
  <si>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</si>
  <si>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</si>
  <si>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</si>
  <si>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</si>
  <si>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</si>
  <si>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</si>
  <si>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</si>
  <si>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</si>
  <si>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</si>
  <si>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</si>
  <si>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</si>
  <si>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</si>
  <si>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</si>
  <si>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</si>
  <si>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</si>
  <si>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</si>
  <si>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</si>
  <si>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</si>
  <si>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</si>
  <si>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</si>
  <si>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</si>
  <si>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</si>
  <si>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</si>
  <si>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</si>
  <si>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</si>
  <si>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</si>
  <si>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</si>
  <si>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</si>
  <si>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</si>
  <si>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</si>
  <si>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</si>
  <si>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</si>
  <si>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</si>
  <si>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</si>
  <si>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</si>
  <si>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</si>
  <si>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</si>
  <si>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</si>
  <si>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</si>
  <si>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</si>
  <si>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</si>
  <si>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</si>
  <si>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</si>
  <si>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</si>
  <si>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</si>
  <si>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</si>
  <si>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</si>
  <si>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</si>
  <si>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</si>
  <si>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</si>
  <si>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</si>
  <si>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</si>
  <si>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</si>
  <si>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</si>
  <si>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</si>
  <si>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</si>
  <si>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</si>
  <si>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</si>
  <si>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</si>
  <si>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</si>
  <si>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</si>
  <si>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</si>
  <si>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</si>
  <si>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</si>
  <si>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</si>
  <si>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</si>
  <si>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</si>
  <si>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</si>
  <si>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</si>
  <si>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</si>
  <si>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</si>
  <si>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</si>
  <si>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</si>
  <si>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</si>
  <si>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</si>
  <si>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</si>
  <si>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</si>
  <si>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</si>
  <si>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</si>
  <si>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</si>
  <si>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</si>
  <si>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</si>
  <si>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</si>
  <si>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</si>
  <si>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</si>
  <si>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</si>
  <si>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</si>
  <si>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</si>
  <si>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</si>
  <si>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</si>
  <si>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</si>
  <si>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</si>
  <si>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</si>
  <si>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</si>
  <si>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</si>
  <si>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</si>
  <si>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</si>
  <si>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</si>
  <si>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</si>
  <si>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</si>
  <si>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</si>
  <si>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</si>
  <si>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</si>
  <si>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</si>
  <si>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</si>
  <si>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</si>
  <si>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</si>
  <si>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</si>
  <si>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</si>
  <si>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</si>
  <si>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</si>
  <si>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</si>
  <si>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</si>
  <si>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</si>
  <si>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</si>
  <si>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</si>
  <si>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</si>
  <si>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</si>
  <si>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</si>
  <si>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</si>
  <si>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</si>
  <si>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</si>
  <si>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</si>
  <si>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</si>
  <si>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</si>
  <si>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</si>
  <si>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</si>
  <si>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</si>
  <si>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</si>
  <si>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</si>
  <si>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</si>
  <si>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</si>
  <si>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</si>
  <si>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</si>
  <si>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</si>
  <si>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</si>
  <si>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</si>
  <si>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</si>
  <si>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</si>
  <si>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</si>
  <si>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</si>
  <si>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</si>
  <si>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</si>
  <si>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</si>
  <si>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</si>
  <si>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</si>
  <si>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</si>
  <si>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</si>
  <si>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</si>
  <si>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</si>
  <si>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</si>
  <si>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</si>
  <si>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</si>
  <si>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</si>
  <si>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</si>
  <si>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</si>
  <si>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</si>
  <si>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</si>
  <si>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</si>
  <si>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</si>
  <si>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</si>
  <si>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</si>
  <si>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</si>
  <si>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</si>
  <si>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</si>
  <si>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</si>
  <si>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</si>
  <si>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</si>
  <si>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</si>
  <si>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</si>
  <si>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</si>
  <si>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</si>
  <si>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</si>
  <si>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</si>
  <si>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</si>
  <si>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</si>
  <si>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</si>
  <si>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</si>
  <si>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</si>
  <si>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</si>
  <si>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</si>
  <si>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</si>
  <si>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</si>
  <si>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</si>
  <si>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</si>
  <si>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</si>
  <si>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</si>
  <si>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</si>
  <si>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</si>
  <si>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</si>
  <si>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</si>
  <si>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</si>
  <si>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</si>
  <si>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</si>
  <si>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</si>
  <si>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</si>
  <si>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</si>
  <si>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</si>
  <si>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</si>
  <si>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</si>
  <si>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</si>
  <si>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</si>
  <si>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</si>
  <si>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</si>
  <si>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</si>
  <si>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</si>
  <si>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</si>
  <si>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</si>
  <si>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</si>
  <si>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</si>
  <si>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</si>
  <si>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</si>
  <si>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</si>
  <si>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</si>
  <si>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</si>
  <si>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</si>
  <si>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</si>
  <si>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</si>
  <si>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</si>
  <si>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</si>
  <si>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</si>
  <si>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</si>
  <si>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</si>
  <si>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</si>
  <si>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</si>
  <si>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</si>
  <si>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</si>
  <si>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</si>
  <si>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</si>
  <si>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</si>
  <si>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</si>
  <si>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</si>
  <si>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</si>
  <si>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</si>
  <si>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</si>
  <si>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</si>
  <si>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</si>
  <si>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</si>
  <si>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</si>
  <si>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</si>
  <si>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</si>
  <si>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</si>
  <si>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</si>
  <si>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</si>
  <si>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</si>
  <si>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</si>
  <si>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</si>
  <si>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</si>
  <si>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</si>
  <si>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</si>
  <si>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</si>
  <si>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</si>
  <si>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</si>
  <si>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</si>
  <si>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</si>
  <si>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</si>
  <si>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</si>
  <si>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</si>
  <si>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</si>
  <si>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</si>
  <si>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</si>
  <si>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</si>
  <si>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</si>
  <si>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</si>
  <si>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</si>
  <si>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</si>
  <si>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</si>
  <si>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</si>
  <si>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</si>
  <si>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</si>
  <si>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</si>
  <si>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</si>
  <si>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</si>
  <si>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</si>
  <si>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</si>
  <si>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</si>
  <si>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</si>
  <si>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</si>
  <si>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</si>
  <si>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</si>
  <si>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</si>
  <si>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</si>
  <si>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</si>
  <si>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</si>
  <si>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</si>
  <si>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</si>
  <si>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</si>
  <si>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</si>
  <si>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</si>
  <si>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</si>
  <si>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</si>
  <si>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</si>
  <si>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</si>
  <si>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</si>
  <si>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</si>
  <si>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</si>
  <si>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</si>
  <si>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</si>
  <si>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</si>
  <si>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</si>
  <si>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</si>
  <si>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</si>
  <si>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</si>
  <si>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</si>
  <si>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</si>
  <si>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</si>
  <si>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</si>
  <si>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</si>
  <si>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</si>
  <si>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</si>
  <si>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</si>
  <si>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</si>
  <si>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</si>
  <si>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</si>
  <si>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</si>
  <si>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</si>
  <si>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</si>
  <si>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</si>
  <si>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</si>
  <si>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</si>
  <si>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</si>
  <si>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</si>
  <si>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</si>
  <si>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</si>
  <si>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</si>
  <si>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</si>
  <si>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</si>
  <si>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</si>
  <si>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</si>
  <si>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</si>
  <si>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</si>
  <si>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</si>
  <si>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</si>
  <si>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</si>
  <si>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</si>
  <si>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</si>
  <si>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</si>
  <si>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</si>
  <si>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</si>
  <si>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</si>
  <si>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</si>
  <si>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</si>
  <si>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</si>
  <si>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</si>
  <si>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</si>
  <si>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</si>
  <si>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</si>
  <si>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</si>
  <si>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</si>
  <si>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</si>
  <si>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</si>
  <si>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</si>
  <si>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</si>
  <si>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</si>
  <si>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</si>
  <si>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</si>
  <si>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</si>
  <si>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</si>
  <si>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</si>
  <si>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</si>
  <si>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</si>
  <si>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</si>
  <si>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</si>
  <si>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</si>
  <si>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</si>
  <si>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</si>
  <si>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</si>
  <si>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</si>
  <si>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</si>
  <si>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</si>
  <si>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</si>
  <si>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</si>
  <si>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</si>
  <si>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</si>
  <si>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</si>
  <si>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</si>
  <si>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</si>
  <si>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</si>
  <si>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</si>
  <si>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</si>
  <si>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</si>
  <si>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</si>
  <si>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</si>
  <si>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</si>
  <si>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</si>
  <si>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</si>
  <si>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</si>
  <si>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</si>
  <si>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</si>
  <si>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</si>
  <si>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</si>
  <si>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</si>
  <si>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</si>
  <si>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</si>
  <si>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</si>
  <si>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</si>
  <si>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</si>
  <si>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</si>
  <si>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</si>
  <si>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</si>
  <si>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</si>
  <si>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</si>
  <si>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</si>
  <si>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</si>
  <si>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</si>
  <si>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</si>
  <si>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</si>
  <si>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</si>
  <si>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</si>
  <si>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</si>
  <si>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</si>
  <si>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</si>
  <si>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</si>
  <si>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</si>
  <si>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</si>
  <si>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</si>
  <si>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</si>
  <si>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</si>
  <si>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</si>
  <si>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</si>
  <si>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</si>
  <si>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</si>
  <si>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</si>
  <si>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</si>
  <si>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</si>
  <si>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</si>
  <si>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</si>
  <si>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</si>
  <si>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</si>
  <si>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</si>
  <si>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</si>
  <si>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</si>
  <si>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</si>
  <si>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</si>
  <si>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</si>
  <si>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</si>
  <si>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</si>
  <si>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</si>
  <si>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</si>
  <si>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</si>
  <si>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</si>
  <si>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</si>
  <si>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</si>
  <si>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</si>
  <si>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</si>
  <si>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</si>
  <si>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</si>
  <si>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</si>
  <si>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</si>
  <si>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</si>
  <si>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</si>
  <si>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</si>
  <si>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</si>
  <si>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</si>
  <si>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</si>
  <si>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</si>
  <si>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</si>
  <si>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</si>
  <si>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</si>
  <si>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</si>
  <si>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</si>
  <si>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</si>
  <si>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</si>
  <si>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</si>
  <si>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</si>
  <si>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</si>
  <si>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</si>
  <si>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</si>
  <si>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</si>
  <si>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</si>
  <si>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</si>
  <si>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</si>
  <si>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</si>
  <si>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</si>
  <si>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</si>
  <si>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</si>
  <si>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</si>
  <si>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</si>
  <si>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</si>
  <si>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</si>
  <si>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</si>
  <si>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</si>
  <si>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</si>
  <si>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</si>
  <si>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</si>
  <si>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</si>
  <si>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</si>
  <si>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</si>
  <si>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</si>
  <si>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</si>
  <si>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</si>
  <si>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</si>
  <si>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</si>
  <si>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</si>
  <si>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</si>
  <si>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</si>
  <si>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</si>
  <si>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</si>
  <si>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</si>
  <si>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</si>
  <si>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</si>
  <si>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</si>
  <si>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</si>
  <si>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</si>
  <si>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</si>
  <si>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</si>
  <si>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</si>
  <si>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</si>
  <si>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</si>
  <si>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</si>
  <si>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</si>
  <si>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</si>
  <si>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</si>
  <si>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</si>
  <si>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</si>
  <si>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</si>
  <si>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</si>
  <si>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</si>
  <si>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</si>
  <si>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</si>
  <si>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</si>
  <si>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</si>
  <si>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</si>
  <si>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</si>
  <si>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</si>
  <si>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</si>
  <si>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</si>
  <si>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</si>
  <si>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</si>
  <si>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</si>
  <si>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</si>
  <si>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</si>
  <si>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</si>
  <si>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</si>
  <si>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</si>
  <si>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</si>
  <si>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</si>
  <si>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</si>
  <si>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</si>
  <si>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</si>
  <si>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</si>
  <si>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</si>
  <si>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</si>
  <si>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</si>
  <si>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</si>
  <si>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</si>
  <si>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</si>
  <si>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</si>
  <si>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</si>
  <si>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</si>
  <si>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</si>
  <si>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</si>
  <si>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</si>
  <si>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</si>
  <si>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</si>
  <si>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</si>
  <si>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</si>
  <si>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</si>
  <si>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</si>
  <si>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</si>
  <si>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</si>
  <si>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</si>
  <si>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</si>
  <si>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</si>
  <si>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</si>
  <si>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</si>
  <si>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</si>
  <si>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</si>
  <si>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</si>
  <si>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</si>
  <si>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</si>
  <si>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</si>
  <si>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</si>
  <si>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</si>
  <si>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</si>
  <si>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</si>
  <si>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</si>
  <si>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</si>
  <si>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</si>
  <si>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</si>
  <si>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</si>
  <si>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</si>
  <si>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</si>
  <si>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</si>
  <si>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</si>
  <si>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</si>
  <si>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</si>
  <si>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</si>
  <si>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</si>
  <si>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</si>
  <si>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</si>
  <si>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</si>
  <si>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</si>
  <si>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</si>
  <si>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</si>
  <si>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</si>
  <si>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</si>
  <si>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</si>
  <si>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</si>
  <si>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</si>
  <si>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</si>
  <si>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</si>
  <si>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</si>
  <si>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</si>
  <si>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</si>
  <si>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</si>
  <si>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</si>
  <si>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</si>
  <si>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</si>
  <si>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</si>
  <si>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</si>
  <si>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</si>
  <si>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</si>
  <si>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</si>
  <si>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</si>
  <si>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</si>
  <si>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</si>
  <si>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</si>
  <si>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</si>
  <si>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</si>
  <si>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</si>
  <si>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</si>
  <si>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</si>
  <si>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</si>
  <si>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</si>
  <si>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</si>
  <si>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</si>
  <si>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</si>
  <si>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</si>
  <si>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</si>
  <si>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</si>
  <si>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</si>
  <si>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</si>
  <si>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</si>
  <si>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</si>
  <si>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</si>
  <si>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</si>
  <si>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</si>
  <si>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</si>
  <si>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</si>
  <si>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</si>
  <si>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</si>
  <si>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</si>
  <si>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</si>
  <si>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</si>
  <si>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</si>
  <si>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</si>
  <si>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</si>
  <si>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</si>
  <si>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</si>
  <si>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</si>
  <si>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</si>
  <si>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</si>
  <si>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</si>
  <si>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</si>
  <si>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</si>
  <si>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</si>
  <si>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</si>
  <si>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</si>
  <si>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</si>
  <si>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</si>
  <si>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</si>
  <si>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</si>
  <si>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</si>
  <si>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</si>
  <si>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</si>
  <si>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</si>
  <si>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</si>
  <si>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</si>
  <si>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</si>
  <si>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</si>
  <si>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</si>
  <si>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</si>
  <si>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</si>
  <si>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</si>
  <si>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</si>
  <si>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</si>
  <si>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</si>
  <si>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</si>
  <si>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</si>
  <si>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</si>
  <si>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</si>
  <si>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</si>
  <si>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</si>
  <si>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</si>
  <si>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</si>
  <si>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</si>
  <si>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</si>
  <si>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</si>
  <si>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</si>
  <si>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</si>
  <si>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</si>
  <si>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</si>
  <si>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</si>
  <si>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</si>
  <si>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</si>
  <si>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</si>
  <si>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</si>
  <si>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</si>
  <si>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</si>
  <si>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</si>
  <si>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</si>
  <si>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</si>
  <si>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</si>
  <si>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</si>
  <si>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</si>
  <si>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</si>
  <si>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</si>
  <si>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</si>
  <si>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</si>
  <si>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</si>
  <si>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</si>
  <si>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</si>
  <si>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</si>
  <si>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</si>
  <si>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</si>
  <si>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</si>
  <si>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</si>
  <si>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</si>
  <si>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</si>
  <si>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</si>
  <si>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</si>
  <si>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</si>
  <si>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</si>
  <si>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</si>
  <si>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</si>
  <si>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</si>
  <si>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</si>
  <si>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</si>
  <si>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</si>
  <si>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</si>
  <si>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</si>
  <si>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</si>
  <si>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</si>
  <si>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</si>
  <si>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</si>
  <si>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</si>
  <si>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</si>
  <si>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</si>
  <si>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</si>
  <si>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</si>
  <si>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</si>
  <si>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</si>
  <si>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</si>
  <si>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</si>
  <si>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</si>
  <si>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</si>
  <si>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</si>
  <si>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</si>
  <si>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</si>
  <si>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</si>
  <si>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</si>
  <si>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</si>
  <si>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</si>
  <si>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</si>
  <si>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</si>
  <si>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</si>
  <si>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</si>
  <si>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</si>
  <si>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</si>
  <si>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</si>
  <si>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</si>
  <si>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</si>
  <si>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</si>
  <si>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</si>
  <si>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</si>
  <si>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</si>
  <si>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</si>
  <si>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</si>
  <si>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</si>
  <si>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</si>
  <si>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</si>
  <si>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</si>
  <si>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</si>
  <si>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</si>
  <si>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</si>
  <si>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</si>
  <si>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</si>
  <si>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</si>
  <si>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</si>
  <si>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</si>
  <si>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</si>
  <si>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</si>
  <si>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</si>
  <si>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</si>
  <si>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</si>
  <si>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</si>
  <si>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</si>
  <si>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</si>
  <si>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</si>
  <si>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</si>
  <si>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</si>
  <si>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</si>
  <si>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</si>
  <si>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</si>
  <si>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</si>
  <si>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</si>
  <si>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</si>
  <si>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</si>
  <si>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</si>
  <si>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</si>
  <si>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</si>
  <si>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</si>
  <si>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</si>
  <si>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</si>
  <si>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</si>
  <si>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</si>
  <si>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</si>
  <si>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</si>
  <si>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</si>
  <si>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</si>
  <si>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</si>
  <si>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</si>
  <si>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</si>
  <si>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</si>
  <si>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</si>
  <si>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</si>
  <si>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</si>
  <si>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</si>
  <si>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</si>
  <si>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</si>
  <si>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</si>
  <si>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</si>
  <si>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</si>
  <si>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</si>
  <si>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</si>
  <si>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</si>
  <si>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</si>
  <si>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</si>
  <si>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</si>
  <si>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</si>
  <si>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</si>
  <si>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</si>
  <si>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</si>
  <si>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</si>
  <si>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</si>
  <si>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</si>
  <si>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</si>
  <si>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</si>
  <si>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</si>
  <si>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</si>
  <si>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</si>
  <si>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</si>
  <si>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</si>
  <si>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</si>
  <si>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</si>
  <si>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</si>
  <si>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</si>
  <si>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</si>
  <si>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</si>
  <si>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</si>
  <si>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</si>
  <si>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</si>
  <si>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</si>
  <si>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</si>
  <si>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</si>
  <si>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</si>
  <si>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</si>
  <si>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</si>
  <si>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</si>
  <si>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</si>
  <si>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</si>
  <si>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</si>
  <si>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</si>
  <si>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</si>
  <si>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</si>
  <si>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</si>
  <si>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</si>
  <si>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</si>
  <si>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</si>
  <si>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</si>
  <si>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</si>
  <si>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</si>
  <si>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</si>
  <si>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</si>
  <si>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</si>
  <si>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</si>
  <si>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</si>
  <si>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</si>
  <si>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</si>
  <si>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</si>
  <si>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</si>
  <si>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</si>
  <si>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</si>
  <si>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</si>
  <si>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</si>
  <si>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</si>
  <si>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</si>
  <si>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</si>
  <si>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</si>
  <si>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</si>
  <si>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</si>
  <si>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</si>
  <si>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</si>
  <si>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</si>
  <si>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</si>
  <si>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</si>
  <si>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</si>
  <si>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</si>
  <si>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</si>
  <si>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</si>
  <si>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</si>
  <si>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</si>
  <si>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</si>
  <si>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</si>
  <si>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</si>
  <si>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</si>
  <si>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</si>
  <si>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</si>
  <si>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</si>
  <si>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</si>
  <si>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</si>
  <si>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</si>
  <si>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</si>
  <si>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</si>
  <si>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</si>
  <si>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</si>
  <si>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</si>
  <si>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</si>
  <si>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</si>
  <si>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</si>
  <si>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</si>
  <si>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</si>
  <si>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</si>
  <si>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</si>
  <si>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</si>
  <si>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</si>
  <si>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</si>
  <si>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</si>
  <si>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</si>
  <si>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</si>
  <si>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</si>
  <si>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</si>
  <si>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</si>
  <si>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</si>
  <si>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</si>
  <si>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</si>
  <si>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</si>
  <si>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</si>
  <si>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</si>
  <si>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</si>
  <si>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</si>
  <si>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</si>
  <si>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</si>
  <si>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</si>
  <si>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</si>
  <si>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</si>
  <si>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</si>
  <si>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</si>
  <si>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</si>
  <si>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</si>
  <si>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</si>
  <si>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</si>
  <si>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</si>
  <si>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</si>
  <si>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</si>
  <si>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</si>
  <si>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</si>
  <si>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</si>
  <si>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</si>
  <si>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</si>
  <si>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</si>
  <si>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</si>
  <si>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</si>
  <si>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</si>
  <si>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</si>
  <si>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</si>
  <si>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</si>
  <si>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</si>
  <si>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</si>
  <si>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</si>
  <si>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</si>
  <si>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</si>
  <si>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</si>
  <si>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</si>
  <si>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</si>
  <si>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</si>
  <si>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</si>
  <si>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</si>
  <si>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</si>
  <si>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</si>
  <si>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</si>
  <si>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</si>
  <si>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</si>
  <si>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</si>
  <si>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</si>
  <si>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</si>
  <si>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</si>
  <si>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</si>
  <si>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</si>
  <si>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</si>
  <si>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</si>
  <si>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</si>
  <si>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</si>
  <si>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</si>
  <si>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</si>
  <si>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</si>
  <si>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</si>
  <si>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</si>
  <si>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</si>
  <si>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</si>
  <si>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</si>
  <si>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</si>
  <si>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</si>
  <si>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</si>
  <si>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</si>
  <si>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</si>
  <si>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</si>
  <si>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</si>
  <si>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</si>
  <si>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</si>
  <si>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</si>
  <si>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</si>
  <si>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</si>
  <si>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</si>
  <si>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</si>
  <si>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</si>
  <si>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</si>
  <si>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</si>
  <si>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</si>
  <si>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</si>
  <si>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</si>
  <si>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</si>
  <si>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</si>
  <si>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</si>
  <si>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</si>
  <si>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</si>
  <si>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</si>
  <si>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</si>
  <si>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</si>
  <si>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</si>
  <si>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</si>
  <si>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</si>
  <si>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</si>
  <si>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</si>
  <si>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</si>
  <si>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</si>
  <si>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</si>
  <si>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</si>
  <si>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</si>
  <si>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</si>
  <si>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</si>
  <si>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</si>
  <si>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</si>
  <si>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</si>
  <si>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</si>
  <si>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</si>
  <si>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</si>
  <si>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</si>
  <si>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</si>
  <si>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</si>
  <si>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</si>
  <si>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</si>
  <si>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</si>
  <si>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</si>
  <si>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</si>
  <si>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</si>
  <si>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</si>
  <si>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</si>
  <si>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</si>
  <si>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</si>
  <si>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</si>
  <si>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</si>
  <si>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</si>
  <si>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</si>
  <si>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</si>
  <si>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</si>
  <si>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</si>
  <si>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</si>
  <si>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</si>
  <si>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</si>
  <si>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</si>
  <si>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</si>
  <si>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</si>
  <si>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</si>
  <si>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</si>
  <si>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</si>
  <si>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</si>
  <si>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</si>
  <si>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</si>
  <si>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</si>
  <si>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</si>
  <si>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</si>
  <si>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</si>
  <si>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</si>
  <si>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</si>
  <si>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</si>
  <si>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</si>
  <si>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</si>
  <si>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</si>
  <si>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</si>
  <si>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</si>
  <si>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</si>
  <si>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</si>
  <si>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</si>
  <si>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</si>
  <si>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</si>
  <si>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</si>
  <si>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</si>
  <si>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</si>
  <si>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</si>
  <si>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</si>
  <si>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</si>
  <si>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</si>
  <si>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</si>
  <si>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</si>
  <si>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</si>
  <si>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</si>
  <si>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</si>
  <si>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</si>
  <si>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</si>
  <si>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</si>
  <si>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</si>
  <si>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</si>
  <si>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</si>
  <si>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</si>
  <si>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</si>
  <si>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</si>
  <si>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</si>
  <si>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</si>
  <si>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</si>
  <si>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</si>
  <si>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</si>
  <si>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</si>
  <si>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</si>
  <si>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</si>
  <si>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</si>
  <si>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</si>
  <si>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</si>
  <si>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</si>
  <si>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</si>
  <si>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</si>
  <si>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</si>
  <si>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</si>
  <si>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</si>
  <si>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</si>
  <si>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</si>
  <si>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</si>
  <si>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</si>
  <si>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</si>
  <si>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</si>
  <si>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</si>
  <si>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</si>
  <si>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</si>
  <si>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</si>
  <si>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</si>
  <si>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</si>
  <si>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</si>
  <si>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</si>
  <si>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</si>
  <si>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</si>
  <si>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</si>
  <si>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</si>
  <si>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</si>
  <si>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</si>
  <si>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</si>
  <si>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</si>
  <si>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</si>
  <si>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</si>
  <si>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</si>
  <si>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</si>
  <si>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</si>
  <si>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</si>
  <si>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</si>
  <si>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</si>
  <si>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</si>
  <si>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</si>
  <si>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</si>
  <si>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</si>
  <si>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</si>
  <si>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</si>
  <si>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</si>
  <si>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</si>
  <si>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</si>
  <si>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</si>
  <si>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</si>
  <si>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</si>
  <si>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</si>
  <si>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</si>
  <si>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</si>
  <si>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</si>
  <si>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</si>
  <si>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</si>
  <si>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</si>
  <si>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</si>
  <si>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</si>
  <si>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</si>
  <si>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</si>
  <si>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</si>
  <si>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</si>
  <si>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</si>
  <si>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</si>
  <si>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</si>
  <si>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</si>
  <si>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</si>
  <si>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</si>
  <si>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</si>
  <si>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</si>
  <si>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</si>
  <si>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</si>
  <si>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</si>
  <si>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</si>
  <si>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</si>
  <si>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</si>
  <si>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</si>
  <si>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</si>
  <si>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</si>
  <si>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</si>
  <si>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</si>
  <si>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</si>
  <si>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</si>
  <si>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</si>
  <si>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</si>
  <si>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</si>
  <si>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</si>
  <si>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</si>
  <si>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</si>
  <si>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</si>
  <si>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</si>
  <si>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</si>
  <si>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</si>
  <si>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</si>
  <si>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</si>
  <si>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</si>
  <si>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</si>
  <si>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</si>
  <si>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</si>
  <si>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</si>
  <si>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</si>
  <si>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</si>
  <si>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</si>
  <si>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</si>
  <si>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</si>
  <si>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</si>
  <si>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</si>
  <si>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</si>
  <si>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</si>
  <si>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</si>
  <si>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</si>
  <si>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</si>
  <si>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</si>
  <si>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</si>
  <si>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</si>
  <si>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</si>
  <si>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</si>
  <si>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</si>
  <si>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</si>
  <si>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</si>
  <si>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</si>
  <si>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</si>
  <si>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</si>
  <si>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</si>
  <si>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</si>
  <si>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</si>
  <si>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</si>
  <si>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</si>
  <si>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</si>
  <si>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</si>
  <si>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</si>
  <si>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</si>
  <si>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</si>
  <si>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</si>
  <si>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</si>
  <si>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</si>
  <si>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</si>
  <si>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</si>
  <si>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</si>
  <si>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</si>
  <si>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</si>
  <si>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</si>
  <si>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</si>
  <si>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</si>
  <si>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</si>
  <si>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</si>
  <si>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</si>
  <si>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</si>
  <si>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</si>
  <si>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</si>
  <si>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</si>
  <si>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</si>
  <si>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</si>
  <si>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</si>
  <si>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</si>
  <si>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</si>
  <si>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</si>
  <si>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</si>
  <si>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</si>
  <si>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</si>
  <si>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</si>
  <si>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</si>
  <si>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</si>
  <si>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</si>
  <si>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</si>
  <si>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</si>
  <si>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</si>
  <si>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</si>
  <si>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</si>
  <si>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</si>
  <si>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</si>
  <si>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</si>
  <si>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</si>
  <si>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</si>
  <si>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</si>
  <si>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</si>
  <si>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</si>
  <si>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</si>
  <si>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</si>
  <si>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</si>
  <si>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</si>
  <si>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</si>
  <si>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</si>
  <si>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</si>
  <si>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</si>
  <si>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</si>
  <si>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</si>
  <si>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</si>
  <si>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</si>
  <si>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</si>
  <si>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</si>
  <si>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</si>
  <si>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</si>
  <si>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</si>
  <si>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</si>
  <si>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</si>
  <si>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</si>
  <si>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</si>
  <si>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</si>
  <si>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</si>
  <si>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</si>
  <si>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</si>
  <si>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</si>
  <si>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</si>
  <si>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</si>
  <si>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</si>
  <si>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</si>
  <si>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</si>
  <si>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</si>
  <si>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</si>
  <si>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</si>
  <si>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</si>
  <si>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</si>
  <si>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</si>
  <si>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</si>
  <si>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</si>
  <si>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</si>
  <si>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</si>
  <si>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</si>
  <si>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</si>
  <si>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</si>
  <si>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</si>
  <si>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</si>
  <si>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</si>
  <si>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</si>
  <si>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</si>
  <si>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</si>
  <si>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</si>
  <si>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</si>
  <si>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</si>
  <si>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</si>
  <si>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</si>
  <si>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</si>
  <si>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</si>
  <si>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</si>
  <si>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</si>
  <si>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</si>
  <si>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</si>
  <si>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</si>
  <si>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</si>
  <si>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</si>
  <si>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</si>
  <si>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</si>
  <si>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</si>
  <si>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</si>
  <si>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</si>
  <si>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</si>
  <si>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</si>
  <si>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</si>
  <si>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</si>
  <si>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</si>
  <si>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</si>
  <si>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</si>
  <si>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</si>
  <si>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</si>
  <si>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</si>
  <si>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</si>
  <si>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</si>
  <si>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</si>
  <si>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</si>
  <si>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</si>
  <si>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</si>
  <si>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</si>
  <si>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</si>
  <si>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</si>
  <si>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</si>
  <si>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</si>
  <si>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</si>
  <si>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</si>
  <si>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</si>
  <si>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</si>
  <si>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</si>
  <si>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</si>
  <si>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</si>
  <si>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</si>
  <si>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</si>
  <si>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</si>
  <si>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</si>
  <si>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</si>
  <si>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</si>
  <si>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</si>
  <si>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</si>
  <si>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</si>
  <si>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</si>
  <si>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</si>
  <si>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</si>
  <si>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</si>
  <si>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</si>
  <si>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</si>
  <si>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</si>
  <si>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</si>
  <si>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</si>
  <si>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</si>
  <si>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</si>
  <si>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</si>
  <si>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</si>
  <si>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</si>
  <si>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</si>
  <si>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</si>
  <si>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</si>
  <si>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</si>
  <si>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</si>
  <si>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</si>
  <si>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</si>
  <si>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</si>
  <si>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</si>
  <si>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</si>
  <si>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</si>
  <si>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</si>
  <si>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</si>
  <si>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</si>
  <si>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</si>
  <si>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</si>
  <si>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</si>
  <si>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</si>
  <si>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</si>
  <si>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</si>
  <si>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</si>
  <si>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</si>
  <si>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</si>
  <si>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</si>
  <si>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</si>
  <si>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</si>
  <si>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</si>
  <si>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</si>
  <si>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</si>
  <si>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</si>
  <si>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</si>
  <si>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</si>
  <si>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</si>
  <si>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</si>
  <si>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</si>
  <si>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</si>
  <si>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</si>
  <si>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</si>
  <si>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</si>
  <si>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</si>
  <si>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</si>
  <si>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</si>
  <si>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</si>
  <si>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</si>
  <si>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</si>
  <si>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</si>
  <si>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</si>
  <si>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</si>
  <si>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</si>
  <si>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</si>
  <si>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</si>
  <si>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</si>
  <si>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</si>
  <si>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</si>
  <si>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</si>
  <si>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</si>
  <si>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</si>
  <si>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</si>
  <si>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</si>
  <si>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</si>
  <si>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</si>
  <si>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</si>
  <si>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</si>
  <si>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</si>
  <si>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</si>
  <si>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</si>
  <si>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</si>
  <si>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</si>
  <si>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</si>
  <si>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</si>
  <si>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</si>
  <si>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</si>
  <si>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</si>
  <si>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</si>
  <si>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</si>
  <si>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</si>
  <si>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</si>
  <si>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</si>
  <si>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</si>
  <si>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</si>
  <si>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</si>
  <si>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</si>
  <si>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</si>
  <si>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</si>
  <si>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</si>
  <si>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</si>
  <si>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</si>
  <si>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</si>
  <si>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</si>
  <si>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</si>
  <si>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</si>
  <si>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</si>
  <si>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</si>
  <si>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</si>
  <si>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</si>
  <si>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</si>
  <si>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</si>
  <si>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</si>
  <si>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</si>
  <si>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</si>
  <si>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</si>
  <si>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</si>
  <si>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</si>
  <si>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</si>
  <si>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</si>
  <si>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</si>
  <si>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</si>
  <si>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</si>
  <si>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</si>
  <si>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</si>
  <si>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</si>
  <si>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</si>
  <si>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</si>
  <si>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</si>
  <si>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</si>
  <si>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</si>
  <si>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</si>
  <si>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</si>
  <si>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</si>
  <si>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</si>
  <si>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</si>
  <si>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</si>
  <si>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</si>
  <si>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</si>
  <si>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</si>
  <si>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</si>
  <si>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</si>
  <si>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</si>
  <si>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</si>
  <si>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</si>
  <si>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</si>
  <si>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</si>
  <si>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</si>
  <si>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</si>
  <si>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</si>
  <si>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</si>
  <si>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</si>
  <si>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</si>
  <si>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</si>
  <si>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</si>
  <si>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</si>
  <si>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</si>
  <si>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</si>
  <si>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</si>
  <si>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</si>
  <si>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</si>
  <si>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</si>
  <si>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</si>
  <si>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</si>
  <si>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</si>
  <si>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</si>
  <si>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</si>
  <si>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</si>
  <si>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</si>
  <si>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</si>
  <si>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</si>
  <si>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</si>
  <si>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</si>
  <si>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</si>
  <si>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</si>
  <si>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</si>
  <si>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</si>
  <si>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</si>
  <si>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</si>
  <si>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</si>
  <si>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</si>
  <si>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</si>
  <si>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</si>
  <si>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</si>
  <si>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</si>
  <si>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</si>
  <si>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</si>
  <si>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</si>
  <si>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</si>
  <si>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</si>
  <si>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</si>
  <si>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</si>
  <si>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</si>
  <si>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</si>
  <si>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</si>
  <si>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</si>
  <si>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</si>
  <si>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</si>
  <si>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</si>
  <si>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</si>
  <si>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</si>
  <si>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</si>
  <si>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</si>
  <si>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</si>
  <si>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</si>
  <si>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</si>
  <si>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</si>
  <si>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</si>
  <si>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</si>
  <si>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</si>
  <si>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</si>
  <si>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</si>
  <si>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</si>
  <si>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</si>
  <si>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</si>
  <si>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</si>
  <si>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</si>
  <si>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</si>
  <si>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</si>
  <si>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</si>
  <si>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</si>
  <si>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</si>
  <si>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</si>
  <si>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</si>
  <si>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</si>
  <si>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</si>
  <si>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</si>
  <si>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</si>
  <si>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</si>
  <si>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</si>
  <si>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</si>
  <si>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</si>
  <si>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</si>
  <si>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</si>
  <si>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</si>
  <si>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</si>
  <si>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</si>
  <si>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</si>
  <si>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</si>
  <si>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</si>
  <si>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</si>
  <si>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</si>
  <si>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</si>
  <si>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</si>
  <si>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</si>
  <si>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</si>
  <si>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</si>
  <si>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</si>
  <si>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</si>
  <si>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</si>
  <si>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</si>
  <si>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</si>
  <si>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</si>
  <si>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</si>
  <si>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</si>
  <si>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</si>
  <si>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</si>
  <si>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</si>
  <si>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</si>
  <si>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</si>
  <si>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</si>
  <si>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</si>
  <si>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</si>
  <si>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</si>
  <si>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</si>
  <si>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</si>
  <si>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</si>
  <si>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</si>
  <si>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</si>
  <si>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</si>
  <si>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</si>
  <si>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</si>
  <si>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</si>
  <si>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</si>
  <si>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</si>
  <si>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</si>
  <si>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</si>
  <si>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</si>
  <si>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</si>
  <si>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</si>
  <si>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</si>
  <si>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</si>
  <si>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</si>
  <si>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</si>
  <si>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</si>
  <si>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</si>
  <si>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</si>
  <si>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</si>
  <si>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</si>
  <si>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</si>
  <si>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</si>
  <si>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</si>
  <si>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</si>
  <si>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</si>
  <si>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</si>
  <si>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</si>
  <si>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</si>
  <si>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</si>
  <si>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</si>
  <si>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</si>
  <si>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</si>
  <si>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</si>
  <si>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</si>
  <si>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</si>
  <si>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</si>
  <si>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</si>
  <si>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</si>
  <si>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</si>
  <si>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</si>
  <si>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</si>
  <si>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</si>
  <si>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</si>
  <si>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</si>
  <si>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</si>
  <si>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</si>
  <si>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</si>
  <si>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</si>
  <si>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</si>
  <si>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</si>
  <si>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</si>
  <si>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</si>
  <si>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</si>
  <si>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</si>
  <si>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</si>
  <si>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</si>
  <si>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</si>
  <si>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</si>
  <si>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</si>
  <si>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</si>
  <si>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</si>
  <si>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</si>
  <si>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</si>
  <si>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</si>
  <si>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</si>
  <si>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</si>
  <si>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</si>
  <si>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</si>
  <si>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</si>
  <si>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</si>
  <si>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</si>
  <si>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</si>
  <si>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</si>
  <si>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</si>
  <si>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</si>
  <si>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</si>
  <si>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</si>
  <si>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</si>
  <si>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</si>
  <si>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</si>
  <si>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</si>
  <si>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</si>
  <si>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</si>
  <si>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</si>
  <si>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</si>
  <si>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</si>
  <si>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</si>
  <si>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</si>
  <si>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</si>
  <si>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</si>
  <si>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</si>
  <si>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</si>
  <si>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</si>
  <si>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</si>
  <si>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</si>
  <si>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</si>
  <si>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</si>
  <si>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</si>
  <si>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</si>
  <si>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</si>
  <si>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</si>
  <si>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</si>
  <si>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</si>
  <si>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</si>
  <si>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</si>
  <si>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</si>
  <si>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</si>
  <si>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</si>
  <si>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</si>
  <si>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</si>
  <si>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</si>
  <si>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</si>
  <si>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</si>
  <si>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</si>
  <si>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</si>
  <si>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</si>
  <si>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</si>
  <si>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</si>
  <si>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</si>
  <si>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</si>
  <si>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</si>
  <si>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</si>
  <si>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</si>
  <si>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</si>
  <si>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</si>
  <si>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</si>
  <si>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</si>
  <si>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</si>
  <si>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</si>
  <si>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</si>
  <si>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</si>
  <si>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</si>
  <si>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</si>
  <si>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</si>
  <si>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</si>
  <si>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</si>
  <si>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</si>
  <si>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</si>
  <si>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</si>
  <si>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</si>
  <si>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</si>
  <si>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</si>
  <si>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</si>
  <si>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</si>
  <si>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</si>
  <si>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</si>
  <si>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</si>
  <si>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</si>
  <si>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</si>
  <si>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</si>
  <si>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</si>
  <si>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</si>
  <si>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</si>
  <si>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</si>
  <si>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</si>
  <si>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</si>
  <si>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</si>
  <si>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</si>
  <si>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</si>
  <si>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</si>
  <si>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</si>
  <si>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</si>
  <si>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</si>
  <si>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</si>
  <si>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</si>
  <si>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</si>
  <si>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</si>
  <si>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</si>
  <si>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</si>
  <si>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</si>
  <si>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</si>
  <si>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</si>
  <si>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</si>
  <si>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</si>
  <si>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</si>
  <si>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</si>
  <si>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</si>
  <si>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</si>
  <si>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</si>
  <si>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</si>
  <si>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</si>
  <si>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</si>
  <si>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</si>
  <si>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</si>
  <si>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</si>
  <si>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</si>
  <si>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</si>
  <si>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</si>
  <si>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</si>
  <si>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</si>
  <si>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</si>
  <si>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</si>
  <si>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</si>
  <si>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</si>
  <si>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</si>
  <si>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</si>
  <si>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</si>
  <si>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</si>
  <si>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</si>
  <si>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</si>
  <si>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</si>
  <si>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</si>
  <si>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</si>
  <si>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</si>
  <si>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</si>
  <si>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</si>
  <si>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</si>
  <si>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</si>
  <si>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</si>
  <si>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</si>
  <si>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</si>
  <si>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</si>
  <si>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</si>
  <si>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</si>
  <si>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</si>
  <si>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</si>
  <si>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</si>
  <si>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</si>
  <si>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</si>
  <si>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</si>
  <si>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</si>
  <si>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</si>
  <si>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</si>
  <si>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</si>
  <si>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</si>
  <si>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</si>
  <si>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</si>
  <si>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</si>
  <si>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</si>
  <si>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</si>
  <si>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</si>
  <si>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</si>
  <si>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</si>
  <si>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</si>
  <si>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</si>
  <si>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</si>
  <si>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</si>
  <si>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</si>
  <si>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</si>
  <si>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</si>
  <si>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</si>
  <si>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</si>
  <si>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</si>
  <si>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</si>
  <si>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</si>
  <si>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</si>
  <si>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</si>
  <si>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</si>
  <si>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</si>
  <si>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</si>
  <si>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</si>
  <si>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</si>
  <si>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</si>
  <si>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</si>
  <si>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</si>
  <si>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</si>
  <si>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</si>
  <si>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</si>
  <si>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</si>
  <si>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</si>
  <si>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</si>
  <si>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</si>
  <si>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</si>
  <si>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</si>
  <si>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</si>
  <si>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</si>
  <si>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</si>
  <si>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</si>
  <si>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</si>
  <si>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</si>
  <si>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</si>
  <si>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</si>
  <si>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</si>
  <si>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</si>
  <si>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</si>
  <si>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</si>
  <si>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</si>
  <si>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</si>
  <si>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</si>
  <si>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</si>
  <si>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</si>
  <si>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</si>
  <si>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</si>
  <si>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</si>
  <si>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</si>
  <si>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</si>
  <si>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</si>
  <si>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</si>
  <si>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</si>
  <si>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</si>
  <si>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</si>
  <si>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</si>
  <si>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</si>
  <si>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</si>
  <si>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</si>
  <si>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</si>
  <si>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</si>
  <si>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</si>
  <si>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</si>
  <si>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</si>
  <si>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</si>
  <si>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</si>
  <si>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</si>
  <si>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</si>
  <si>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</si>
  <si>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</si>
  <si>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</si>
  <si>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</si>
  <si>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</si>
  <si>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</si>
  <si>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</si>
  <si>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</si>
  <si>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</si>
  <si>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</si>
  <si>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</si>
  <si>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</si>
  <si>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</si>
  <si>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</si>
  <si>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</si>
  <si>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</si>
  <si>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</si>
  <si>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</si>
  <si>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</si>
  <si>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</si>
  <si>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</si>
  <si>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</si>
  <si>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</si>
  <si>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</si>
  <si>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</si>
  <si>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</si>
  <si>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</si>
  <si>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</si>
  <si>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</si>
  <si>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</si>
  <si>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</si>
  <si>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</si>
  <si>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</si>
  <si>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</si>
  <si>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</si>
  <si>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</si>
  <si>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</si>
  <si>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</si>
  <si>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</si>
  <si>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</si>
  <si>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</si>
  <si>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</si>
  <si>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</si>
  <si>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</si>
  <si>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</si>
  <si>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</si>
  <si>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</si>
  <si>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</si>
  <si>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</si>
  <si>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</si>
  <si>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</si>
  <si>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</si>
  <si>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</si>
  <si>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</si>
  <si>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</si>
  <si>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</si>
  <si>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</si>
  <si>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</si>
  <si>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</si>
  <si>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</si>
  <si>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</si>
  <si>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</si>
  <si>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</si>
  <si>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</si>
  <si>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</si>
  <si>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</si>
  <si>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</si>
  <si>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</si>
  <si>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</si>
  <si>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</si>
  <si>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</si>
  <si>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</si>
  <si>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</si>
  <si>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</si>
  <si>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</si>
  <si>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</si>
  <si>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</si>
  <si>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</si>
  <si>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</si>
  <si>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</si>
  <si>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</si>
  <si>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</si>
  <si>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</si>
  <si>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</si>
  <si>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</si>
  <si>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</si>
  <si>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</si>
  <si>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</si>
  <si>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</si>
  <si>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</si>
  <si>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</si>
  <si>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</si>
  <si>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</si>
  <si>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</si>
  <si>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</si>
  <si>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</si>
  <si>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</si>
  <si>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</si>
  <si>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</si>
  <si>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</si>
  <si>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</si>
  <si>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</si>
  <si>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</si>
  <si>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</si>
  <si>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</si>
  <si>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</si>
  <si>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</si>
  <si>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</si>
  <si>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</si>
  <si>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</si>
  <si>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</si>
  <si>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</si>
  <si>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</si>
  <si>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</si>
  <si>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</si>
  <si>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</si>
  <si>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</si>
  <si>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</si>
  <si>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</si>
  <si>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</si>
  <si>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</si>
  <si>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</si>
  <si>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</si>
  <si>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</si>
  <si>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</si>
  <si>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</si>
  <si>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</si>
  <si>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</si>
  <si>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</si>
  <si>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</si>
  <si>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</si>
  <si>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</si>
  <si>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</si>
  <si>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</si>
  <si>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</si>
  <si>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</si>
  <si>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</si>
  <si>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</si>
  <si>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</si>
  <si>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</si>
  <si>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</si>
  <si>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</si>
  <si>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</si>
  <si>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</si>
  <si>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</si>
  <si>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</si>
  <si>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</si>
  <si>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</si>
  <si>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</si>
  <si>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</si>
  <si>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</si>
  <si>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</si>
  <si>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</si>
  <si>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</si>
  <si>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</si>
  <si>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</si>
  <si>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</si>
  <si>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</si>
  <si>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</si>
  <si>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</si>
  <si>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</si>
  <si>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</si>
  <si>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</si>
  <si>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</si>
  <si>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</si>
  <si>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</si>
  <si>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</si>
  <si>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</si>
  <si>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</si>
  <si>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</si>
  <si>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</si>
  <si>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</si>
  <si>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</si>
  <si>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</si>
  <si>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</si>
  <si>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</si>
  <si>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</si>
  <si>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</si>
  <si>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</si>
  <si>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</si>
  <si>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</si>
  <si>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</si>
  <si>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</si>
  <si>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</si>
  <si>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</si>
  <si>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</si>
  <si>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</si>
  <si>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</si>
  <si>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</si>
  <si>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</si>
  <si>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</si>
  <si>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</si>
  <si>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</si>
  <si>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</si>
  <si>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</si>
  <si>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</si>
  <si>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</si>
  <si>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</si>
  <si>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</si>
  <si>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</si>
  <si>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</si>
  <si>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</si>
  <si>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</si>
  <si>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</si>
  <si>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</si>
  <si>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</si>
  <si>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</si>
  <si>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</si>
  <si>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</si>
  <si>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</si>
  <si>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</si>
  <si>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</si>
  <si>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</si>
  <si>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</si>
  <si>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</si>
  <si>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</si>
  <si>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</si>
  <si>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</si>
  <si>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</si>
  <si>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</si>
  <si>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</si>
  <si>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</si>
  <si>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</si>
  <si>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</si>
  <si>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</si>
  <si>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</si>
  <si>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</si>
  <si>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</si>
  <si>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</si>
  <si>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</si>
  <si>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</si>
  <si>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</si>
  <si>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</si>
  <si>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</si>
  <si>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</si>
  <si>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</si>
  <si>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</si>
  <si>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</si>
  <si>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</si>
  <si>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</si>
  <si>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</si>
  <si>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</si>
  <si>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</si>
  <si>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</si>
  <si>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</si>
  <si>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</si>
  <si>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</si>
  <si>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</si>
  <si>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</si>
  <si>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</si>
  <si>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</si>
  <si>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</si>
  <si>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</si>
  <si>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</si>
  <si>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</si>
  <si>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</si>
  <si>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</si>
  <si>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</si>
  <si>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</si>
  <si>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</si>
  <si>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</si>
  <si>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</si>
  <si>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</si>
  <si>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</si>
  <si>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</si>
  <si>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</si>
  <si>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</si>
  <si>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</si>
  <si>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</si>
  <si>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</si>
  <si>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</si>
  <si>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</si>
  <si>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</si>
  <si>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</si>
  <si>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</si>
  <si>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</si>
  <si>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</si>
  <si>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</si>
  <si>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</si>
  <si>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</si>
  <si>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</si>
  <si>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</si>
  <si>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</si>
  <si>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</si>
  <si>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</si>
  <si>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</si>
  <si>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</si>
  <si>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</si>
  <si>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</si>
  <si>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</si>
  <si>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</si>
  <si>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</si>
  <si>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</si>
  <si>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</si>
  <si>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</si>
  <si>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</si>
  <si>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</si>
  <si>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</si>
  <si>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</si>
  <si>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</si>
  <si>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</si>
  <si>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</si>
  <si>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</si>
  <si>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</si>
  <si>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</si>
  <si>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</si>
  <si>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</si>
  <si>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</si>
  <si>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</si>
  <si>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</si>
  <si>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</si>
  <si>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</si>
  <si>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</si>
  <si>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</si>
  <si>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</si>
  <si>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</si>
  <si>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</si>
  <si>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</si>
  <si>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</si>
  <si>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</si>
  <si>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</si>
  <si>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</si>
  <si>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</si>
  <si>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</si>
  <si>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</si>
  <si>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</si>
  <si>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</si>
  <si>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</si>
  <si>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</si>
  <si>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</si>
  <si>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</si>
  <si>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</si>
  <si>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</si>
  <si>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</si>
  <si>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</si>
  <si>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</si>
  <si>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</si>
  <si>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</si>
  <si>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</si>
  <si>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</si>
  <si>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</si>
  <si>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</si>
  <si>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</si>
  <si>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</si>
  <si>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</si>
  <si>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</si>
  <si>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</si>
  <si>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</si>
  <si>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</si>
  <si>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</si>
  <si>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</si>
  <si>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</si>
  <si>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</si>
  <si>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</si>
  <si>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</si>
  <si>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</si>
  <si>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</si>
  <si>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</si>
  <si>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</si>
  <si>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</si>
  <si>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</si>
  <si>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</si>
  <si>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</si>
  <si>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</si>
  <si>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</si>
  <si>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</si>
  <si>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</si>
  <si>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</si>
  <si>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</si>
  <si>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</si>
  <si>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</si>
  <si>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</si>
  <si>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</si>
  <si>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</si>
  <si>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</si>
  <si>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</si>
  <si>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</si>
  <si>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</si>
  <si>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</si>
  <si>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</si>
  <si>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</si>
  <si>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</si>
  <si>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</si>
  <si>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</si>
  <si>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</si>
  <si>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</si>
  <si>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</si>
  <si>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</si>
  <si>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</si>
  <si>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</si>
  <si>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</si>
  <si>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</si>
  <si>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</si>
  <si>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</si>
  <si>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</si>
  <si>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</si>
  <si>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</si>
  <si>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</si>
  <si>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</si>
  <si>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</si>
  <si>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</si>
  <si>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</si>
  <si>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</si>
  <si>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</si>
  <si>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</si>
  <si>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</si>
  <si>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</si>
  <si>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</si>
  <si>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</si>
  <si>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</si>
  <si>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</si>
  <si>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</si>
  <si>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</si>
  <si>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</si>
  <si>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</si>
  <si>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</si>
  <si>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</si>
  <si>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</si>
  <si>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</si>
  <si>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</si>
  <si>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</si>
  <si>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</si>
  <si>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</si>
  <si>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</si>
  <si>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</si>
  <si>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</si>
  <si>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</si>
  <si>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</si>
  <si>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</si>
  <si>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</si>
  <si>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</si>
  <si>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</si>
  <si>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</si>
  <si>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</si>
  <si>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</si>
  <si>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</si>
  <si>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</si>
  <si>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</si>
  <si>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</si>
  <si>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</si>
  <si>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</si>
  <si>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</si>
  <si>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</si>
  <si>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</si>
  <si>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</si>
  <si>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</si>
  <si>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</si>
  <si>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</si>
  <si>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</si>
  <si>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</si>
  <si>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</si>
  <si>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</si>
  <si>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</si>
  <si>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</si>
  <si>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</si>
  <si>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</si>
  <si>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</si>
  <si>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</si>
  <si>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</si>
  <si>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</si>
  <si>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</si>
  <si>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</si>
  <si>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</si>
  <si>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</si>
  <si>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</si>
  <si>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</si>
  <si>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</si>
  <si>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</si>
  <si>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</si>
  <si>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</si>
  <si>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</si>
  <si>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</si>
  <si>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</si>
  <si>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</si>
  <si>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</si>
  <si>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</si>
  <si>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</si>
  <si>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</si>
  <si>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</si>
  <si>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</si>
  <si>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</si>
  <si>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</si>
  <si>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</si>
  <si>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</si>
  <si>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</si>
  <si>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</si>
  <si>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</si>
  <si>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</si>
  <si>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</si>
  <si>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</si>
  <si>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</si>
  <si>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</si>
  <si>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</si>
  <si>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</si>
  <si>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</si>
  <si>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</si>
  <si>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</si>
  <si>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</si>
  <si>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</si>
  <si>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</si>
  <si>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</si>
  <si>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</si>
  <si>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</si>
  <si>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</si>
  <si>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</si>
  <si>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</si>
  <si>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</si>
  <si>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</si>
  <si>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</si>
  <si>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</si>
  <si>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</si>
  <si>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</si>
  <si>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</si>
  <si>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</si>
  <si>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</si>
  <si>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</si>
  <si>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</si>
  <si>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</si>
  <si>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</si>
  <si>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</si>
  <si>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</si>
  <si>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</si>
  <si>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</si>
  <si>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</si>
  <si>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</si>
  <si>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</si>
  <si>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</si>
  <si>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</si>
  <si>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</si>
  <si>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</si>
  <si>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</si>
  <si>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</si>
  <si>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</si>
  <si>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</si>
  <si>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</si>
  <si>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</si>
  <si>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</si>
  <si>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</si>
  <si>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</si>
  <si>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</si>
  <si>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</si>
  <si>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</si>
  <si>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</si>
  <si>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</si>
  <si>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</si>
  <si>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</si>
  <si>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</si>
  <si>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</si>
  <si>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</si>
  <si>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</si>
  <si>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</si>
  <si>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</si>
  <si>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</si>
  <si>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</si>
  <si>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</si>
  <si>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</si>
  <si>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</si>
  <si>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</si>
  <si>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</si>
  <si>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</si>
  <si>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</si>
  <si>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</si>
  <si>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</si>
  <si>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</si>
  <si>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</si>
  <si>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</si>
  <si>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</si>
  <si>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</si>
  <si>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</si>
  <si>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</si>
  <si>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</si>
  <si>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</si>
  <si>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</si>
  <si>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</si>
  <si>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</si>
  <si>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</si>
  <si>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</si>
  <si>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</si>
  <si>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</si>
  <si>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</si>
  <si>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</si>
  <si>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</si>
  <si>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</si>
  <si>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</si>
  <si>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</si>
  <si>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</si>
  <si>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</si>
  <si>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</si>
  <si>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</si>
  <si>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</si>
  <si>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</si>
  <si>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</si>
  <si>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</si>
  <si>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</si>
  <si>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</si>
  <si>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</si>
  <si>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</si>
  <si>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</si>
  <si>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</si>
  <si>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</si>
  <si>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</si>
  <si>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</si>
  <si>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</si>
  <si>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</si>
  <si>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</si>
  <si>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</si>
  <si>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</si>
  <si>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</si>
  <si>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</si>
  <si>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</si>
  <si>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</si>
  <si>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</si>
  <si>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</si>
  <si>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</si>
  <si>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</si>
  <si>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</si>
  <si>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</si>
  <si>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</si>
  <si>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</si>
  <si>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</si>
  <si>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</si>
  <si>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</si>
  <si>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</si>
  <si>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</si>
  <si>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</si>
  <si>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</si>
  <si>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</si>
  <si>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</si>
  <si>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</si>
  <si>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</si>
  <si>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</si>
  <si>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</si>
  <si>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</si>
  <si>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</si>
  <si>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</si>
  <si>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</si>
  <si>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</si>
  <si>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</si>
  <si>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</si>
  <si>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</si>
  <si>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</si>
  <si>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</si>
  <si>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</si>
  <si>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</si>
  <si>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</si>
  <si>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</si>
  <si>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</si>
  <si>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</si>
  <si>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</si>
  <si>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</si>
  <si>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</si>
  <si>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</si>
  <si>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</si>
  <si>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</si>
  <si>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</si>
  <si>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</si>
  <si>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</si>
  <si>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</si>
  <si>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</si>
  <si>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</si>
  <si>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</si>
  <si>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</si>
  <si>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</si>
  <si>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</si>
  <si>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</si>
  <si>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</si>
  <si>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</si>
  <si>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</si>
  <si>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</si>
  <si>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</si>
  <si>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</si>
  <si>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</si>
  <si>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</si>
  <si>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</si>
  <si>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</si>
  <si>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</si>
  <si>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</si>
  <si>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</si>
  <si>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</si>
  <si>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</si>
  <si>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</si>
  <si>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</si>
  <si>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</si>
  <si>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</si>
  <si>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</si>
  <si>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</si>
  <si>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</si>
  <si>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</si>
  <si>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</si>
  <si>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</si>
  <si>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</si>
  <si>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</si>
  <si>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</si>
  <si>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</si>
  <si>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</si>
  <si>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</si>
  <si>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</si>
  <si>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</si>
  <si>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</si>
  <si>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</si>
  <si>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</si>
  <si>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</si>
  <si>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</si>
  <si>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</si>
  <si>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</si>
  <si>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</si>
  <si>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</si>
  <si>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</si>
  <si>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</si>
  <si>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</si>
  <si>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</si>
  <si>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</si>
  <si>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</si>
  <si>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</si>
  <si>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</si>
  <si>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</si>
  <si>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</si>
  <si>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</si>
  <si>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</si>
  <si>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</si>
  <si>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</si>
  <si>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</si>
  <si>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</si>
  <si>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</si>
  <si>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</si>
  <si>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</si>
  <si>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</si>
  <si>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</si>
  <si>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</si>
  <si>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</si>
  <si>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</si>
  <si>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</si>
  <si>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</si>
  <si>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</si>
  <si>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</si>
  <si>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</si>
  <si>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</si>
  <si>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</si>
  <si>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</si>
  <si>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</si>
  <si>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</si>
  <si>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</si>
  <si>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</si>
  <si>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</si>
  <si>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</si>
  <si>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</si>
  <si>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</si>
  <si>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</si>
  <si>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</si>
  <si>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</si>
  <si>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</si>
  <si>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</si>
  <si>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</si>
  <si>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</si>
  <si>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</si>
  <si>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</si>
  <si>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</si>
  <si>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</si>
  <si>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</si>
  <si>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</si>
  <si>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</si>
  <si>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</si>
  <si>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</si>
  <si>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</si>
  <si>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</si>
  <si>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</si>
  <si>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</si>
  <si>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</si>
  <si>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</si>
  <si>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</si>
  <si>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</si>
  <si>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</si>
  <si>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</si>
  <si>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</si>
  <si>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</si>
  <si>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</si>
  <si>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</si>
  <si>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</si>
  <si>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</si>
  <si>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</si>
  <si>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</si>
  <si>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</si>
  <si>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</si>
  <si>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</si>
  <si>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</si>
  <si>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</si>
  <si>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</si>
  <si>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</si>
  <si>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</si>
  <si>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</si>
  <si>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</si>
  <si>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</si>
  <si>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</si>
  <si>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</si>
  <si>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</si>
  <si>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</si>
  <si>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</si>
  <si>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</si>
  <si>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</si>
  <si>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</si>
  <si>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</si>
  <si>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</si>
  <si>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</si>
  <si>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</si>
  <si>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</si>
  <si>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</si>
  <si>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</si>
  <si>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</si>
  <si>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</si>
  <si>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</si>
  <si>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</si>
  <si>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</si>
  <si>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</si>
  <si>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</si>
  <si>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</si>
  <si>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</si>
  <si>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</si>
  <si>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</si>
  <si>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</si>
  <si>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</si>
  <si>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</si>
  <si>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</si>
  <si>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</si>
  <si>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</si>
  <si>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</si>
  <si>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</si>
  <si>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</si>
  <si>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</si>
  <si>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</si>
  <si>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</si>
  <si>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</si>
  <si>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</si>
  <si>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</si>
  <si>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</si>
  <si>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</si>
  <si>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</si>
  <si>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</si>
  <si>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</si>
  <si>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</si>
  <si>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</si>
  <si>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</si>
  <si>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</si>
  <si>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</si>
  <si>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</si>
  <si>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</si>
  <si>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</si>
  <si>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</si>
  <si>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</si>
  <si>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</si>
  <si>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</si>
  <si>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</si>
  <si>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</si>
  <si>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</si>
  <si>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</si>
  <si>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</si>
  <si>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</si>
  <si>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</si>
  <si>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</si>
  <si>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</si>
  <si>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</si>
  <si>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</si>
  <si>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</si>
  <si>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</si>
  <si>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</si>
  <si>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</si>
  <si>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</si>
  <si>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</si>
  <si>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</si>
  <si>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</si>
  <si>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</si>
  <si>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</si>
  <si>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</si>
  <si>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</si>
  <si>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</si>
  <si>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</si>
  <si>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</si>
  <si>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</si>
  <si>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</si>
  <si>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</si>
  <si>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</si>
  <si>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</si>
  <si>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</si>
  <si>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</si>
  <si>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</si>
  <si>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</si>
  <si>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</si>
  <si>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</si>
  <si>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</si>
  <si>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</si>
  <si>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</si>
  <si>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</si>
  <si>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</si>
  <si>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</si>
  <si>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</si>
  <si>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</si>
  <si>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</si>
  <si>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</si>
  <si>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</si>
  <si>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</si>
  <si>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</si>
  <si>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</si>
  <si>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</si>
  <si>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</si>
  <si>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</si>
  <si>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</si>
  <si>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</si>
  <si>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</si>
  <si>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</si>
  <si>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</si>
  <si>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</si>
  <si>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</si>
  <si>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</si>
  <si>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</si>
  <si>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</si>
  <si>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</si>
  <si>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</si>
  <si>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</si>
  <si>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</si>
  <si>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</si>
  <si>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</si>
  <si>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</si>
  <si>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</si>
  <si>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</si>
  <si>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</si>
  <si>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</si>
  <si>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</si>
  <si>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</si>
  <si>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</si>
  <si>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</si>
  <si>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</si>
  <si>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</si>
  <si>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</si>
  <si>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</si>
  <si>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</si>
  <si>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</si>
  <si>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</si>
  <si>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</si>
  <si>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</si>
  <si>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</si>
  <si>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</si>
  <si>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</si>
  <si>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</si>
  <si>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</si>
  <si>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</si>
  <si>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</si>
  <si>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</si>
  <si>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</si>
  <si>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</si>
  <si>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</si>
  <si>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</si>
  <si>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</si>
  <si>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</si>
  <si>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</si>
  <si>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</si>
  <si>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</si>
  <si>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</si>
  <si>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</si>
  <si>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</si>
  <si>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</si>
  <si>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</si>
  <si>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</si>
  <si>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</si>
  <si>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</si>
  <si>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</si>
  <si>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</si>
  <si>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</si>
  <si>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</si>
  <si>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</si>
  <si>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</si>
  <si>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</si>
  <si>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</si>
  <si>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</si>
  <si>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</si>
  <si>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</si>
  <si>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</si>
  <si>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</si>
  <si>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</si>
  <si>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</si>
  <si>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</si>
  <si>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</si>
  <si>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</si>
  <si>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</si>
  <si>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</si>
  <si>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</si>
  <si>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</si>
  <si>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</si>
  <si>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</si>
  <si>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</si>
  <si>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</si>
  <si>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</si>
  <si>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</si>
  <si>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</si>
  <si>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</si>
  <si>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</si>
  <si>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</si>
  <si>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</si>
  <si>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</si>
  <si>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</si>
  <si>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</si>
  <si>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</si>
  <si>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</si>
  <si>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</si>
  <si>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</si>
  <si>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</si>
  <si>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</si>
  <si>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</si>
  <si>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</si>
  <si>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</si>
  <si>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</si>
  <si>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</si>
  <si>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</si>
  <si>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</si>
  <si>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</si>
  <si>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</si>
  <si>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</si>
  <si>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</si>
  <si>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</si>
  <si>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</si>
  <si>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</si>
  <si>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</si>
  <si>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</si>
  <si>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</si>
  <si>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</si>
  <si>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</si>
  <si>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</si>
  <si>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</si>
  <si>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</si>
  <si>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</si>
  <si>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</si>
  <si>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</si>
  <si>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</si>
  <si>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</si>
  <si>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</si>
  <si>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</si>
  <si>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</si>
  <si>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</si>
  <si>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</si>
  <si>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</si>
  <si>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</si>
  <si>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</si>
  <si>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</si>
  <si>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</si>
  <si>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</si>
  <si>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</si>
  <si>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</si>
  <si>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</si>
  <si>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</si>
  <si>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</si>
  <si>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</si>
  <si>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</si>
  <si>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</si>
  <si>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</si>
  <si>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</si>
  <si>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</si>
  <si>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</si>
  <si>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</si>
  <si>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</si>
  <si>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</si>
  <si>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</si>
  <si>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</si>
  <si>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</si>
  <si>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</si>
  <si>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</si>
  <si>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</si>
  <si>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</si>
  <si>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</si>
  <si>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</si>
  <si>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</si>
  <si>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</si>
  <si>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</si>
  <si>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</si>
  <si>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</si>
  <si>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</si>
  <si>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</si>
  <si>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</si>
  <si>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</si>
  <si>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</si>
  <si>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</si>
  <si>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</si>
  <si>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</si>
  <si>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</si>
  <si>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</si>
  <si>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</si>
  <si>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</si>
  <si>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</si>
  <si>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</si>
  <si>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</si>
  <si>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</si>
  <si>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</si>
  <si>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</si>
  <si>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</si>
  <si>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</si>
  <si>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</si>
  <si>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</si>
  <si>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</si>
  <si>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</si>
  <si>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</si>
  <si>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</si>
  <si>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</si>
  <si>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</si>
  <si>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</si>
  <si>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</si>
  <si>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</si>
  <si>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</si>
  <si>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</si>
  <si>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</si>
  <si>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</si>
  <si>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</si>
  <si>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</si>
  <si>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</si>
  <si>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</si>
  <si>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</si>
  <si>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</si>
  <si>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</si>
  <si>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</si>
  <si>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</si>
  <si>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</si>
  <si>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</si>
  <si>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</si>
  <si>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</si>
  <si>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</si>
  <si>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</si>
  <si>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</si>
  <si>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</si>
  <si>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</si>
  <si>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</si>
  <si>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</si>
  <si>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</si>
  <si>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</si>
  <si>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</si>
  <si>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</si>
  <si>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</si>
  <si>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</si>
  <si>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</si>
  <si>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</si>
  <si>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</si>
  <si>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</si>
  <si>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</si>
  <si>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</si>
  <si>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</si>
  <si>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</si>
  <si>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</si>
  <si>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</si>
  <si>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</si>
  <si>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</si>
  <si>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</si>
  <si>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</si>
  <si>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</si>
  <si>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</si>
  <si>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</si>
  <si>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</si>
  <si>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</si>
  <si>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</si>
  <si>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</si>
  <si>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</si>
  <si>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</si>
  <si>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</si>
  <si>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</si>
  <si>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</si>
  <si>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</si>
  <si>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</si>
  <si>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</si>
  <si>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</si>
  <si>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</si>
  <si>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</si>
  <si>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</si>
  <si>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</si>
  <si>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</si>
  <si>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</si>
  <si>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</si>
  <si>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</si>
  <si>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</si>
  <si>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</si>
  <si>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</si>
  <si>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</si>
  <si>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</si>
  <si>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</si>
  <si>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</si>
  <si>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</si>
  <si>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</si>
  <si>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</si>
  <si>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</si>
  <si>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</si>
  <si>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</si>
  <si>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</si>
  <si>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</si>
  <si>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</si>
  <si>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</si>
  <si>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</si>
  <si>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</si>
  <si>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</si>
  <si>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</si>
  <si>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</si>
  <si>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</si>
  <si>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</si>
  <si>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</si>
  <si>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</si>
  <si>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</si>
  <si>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</si>
  <si>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</si>
  <si>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</si>
  <si>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</si>
  <si>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</si>
  <si>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</si>
  <si>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</si>
  <si>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</si>
  <si>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</si>
  <si>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</si>
  <si>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</si>
  <si>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</si>
  <si>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</si>
  <si>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</si>
  <si>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</si>
  <si>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</si>
  <si>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</si>
  <si>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</si>
  <si>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</si>
  <si>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</si>
  <si>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</si>
  <si>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</si>
  <si>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</si>
  <si>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</si>
  <si>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</si>
  <si>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</si>
  <si>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</si>
  <si>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</si>
  <si>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</si>
  <si>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</si>
  <si>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</si>
  <si>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</si>
  <si>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</si>
  <si>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</si>
  <si>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</si>
  <si>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</si>
  <si>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</si>
  <si>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</si>
  <si>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</si>
  <si>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</si>
  <si>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</si>
  <si>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</si>
  <si>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</si>
  <si>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</si>
  <si>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</si>
  <si>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</si>
  <si>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</si>
  <si>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</si>
  <si>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</si>
  <si>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</si>
  <si>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</si>
  <si>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</si>
  <si>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</si>
  <si>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</si>
  <si>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</si>
  <si>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</si>
  <si>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</si>
  <si>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</si>
  <si>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</si>
  <si>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</si>
  <si>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</si>
  <si>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</si>
  <si>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</si>
  <si>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</si>
  <si>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</si>
  <si>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</si>
  <si>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</si>
  <si>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</si>
  <si>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</si>
  <si>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</si>
  <si>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</si>
  <si>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</si>
  <si>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</si>
  <si>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</si>
  <si>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</si>
  <si>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</si>
  <si>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</si>
  <si>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</si>
  <si>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</si>
  <si>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</si>
  <si>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</si>
  <si>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</si>
  <si>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</si>
  <si>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</si>
  <si>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</si>
  <si>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</si>
  <si>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</si>
  <si>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</si>
  <si>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</si>
  <si>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</si>
  <si>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</si>
  <si>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</si>
  <si>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</si>
  <si>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</si>
  <si>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</si>
  <si>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</si>
  <si>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</si>
  <si>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</si>
  <si>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</si>
  <si>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</si>
  <si>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</si>
  <si>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</si>
  <si>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</si>
  <si>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</si>
  <si>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</si>
  <si>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</si>
  <si>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</si>
  <si>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</si>
  <si>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</si>
  <si>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</si>
  <si>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</si>
  <si>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</si>
  <si>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</si>
  <si>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</si>
  <si>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</si>
  <si>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</si>
  <si>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</si>
  <si>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</si>
  <si>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</si>
  <si>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</si>
  <si>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</si>
  <si>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</si>
  <si>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</si>
  <si>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</si>
  <si>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</si>
  <si>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</si>
  <si>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</si>
  <si>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</si>
  <si>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</si>
  <si>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</si>
  <si>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</si>
  <si>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</si>
  <si>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</si>
  <si>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</si>
  <si>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</si>
  <si>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</si>
  <si>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</si>
  <si>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</si>
  <si>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</si>
  <si>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</si>
  <si>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</si>
  <si>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</si>
  <si>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</si>
  <si>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</si>
  <si>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</si>
  <si>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</si>
  <si>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</si>
  <si>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</si>
  <si>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</si>
  <si>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</si>
  <si>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</si>
  <si>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</si>
  <si>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</si>
  <si>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</si>
  <si>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</si>
  <si>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</si>
  <si>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</si>
  <si>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</si>
  <si>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</si>
  <si>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</si>
  <si>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</si>
  <si>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</si>
  <si>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</si>
  <si>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</si>
  <si>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</si>
  <si>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</si>
  <si>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</si>
  <si>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</si>
  <si>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</si>
  <si>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</si>
  <si>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</si>
  <si>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</si>
  <si>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</si>
  <si>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</si>
  <si>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</si>
  <si>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</si>
  <si>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</si>
  <si>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</si>
  <si>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</si>
  <si>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</si>
  <si>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</si>
  <si>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</si>
  <si>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</si>
  <si>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</si>
  <si>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</si>
  <si>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</si>
  <si>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</si>
  <si>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</si>
  <si>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</si>
  <si>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</si>
  <si>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</si>
  <si>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</si>
  <si>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</si>
  <si>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</si>
  <si>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</si>
  <si>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</si>
  <si>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</si>
  <si>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</si>
  <si>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</si>
  <si>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</si>
  <si>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</si>
  <si>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</si>
  <si>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</si>
  <si>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</si>
  <si>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</si>
  <si>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</si>
  <si>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</si>
  <si>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</si>
  <si>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</si>
  <si>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</si>
  <si>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</si>
  <si>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</si>
  <si>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</si>
  <si>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</si>
  <si>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</si>
  <si>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</si>
  <si>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</si>
  <si>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</si>
  <si>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</si>
  <si>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</si>
  <si>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</si>
  <si>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</si>
  <si>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</si>
  <si>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</si>
  <si>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</si>
  <si>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</si>
  <si>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</si>
  <si>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</si>
  <si>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</si>
  <si>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</si>
  <si>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</si>
  <si>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</si>
  <si>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</si>
  <si>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</si>
  <si>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</si>
  <si>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</si>
  <si>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</si>
  <si>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</si>
  <si>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</si>
  <si>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</si>
  <si>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</si>
  <si>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</si>
  <si>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</si>
  <si>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</si>
  <si>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</si>
  <si>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</si>
  <si>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</si>
  <si>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</si>
  <si>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</si>
  <si>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</si>
  <si>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</si>
  <si>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</si>
  <si>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</si>
  <si>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</si>
  <si>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</si>
  <si>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</si>
  <si>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</si>
  <si>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</si>
  <si>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</si>
  <si>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</si>
  <si>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</si>
  <si>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</si>
  <si>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</si>
  <si>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</si>
  <si>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</si>
  <si>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</si>
  <si>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</si>
  <si>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</si>
  <si>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</si>
  <si>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</si>
  <si>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</si>
  <si>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</si>
  <si>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</si>
  <si>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</si>
  <si>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</si>
  <si>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</si>
  <si>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</si>
  <si>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</si>
  <si>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</si>
  <si>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</si>
  <si>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</si>
  <si>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</si>
  <si>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</si>
  <si>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</si>
  <si>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</si>
  <si>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</si>
  <si>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</si>
  <si>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</si>
  <si>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</si>
  <si>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</si>
  <si>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</si>
  <si>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</si>
  <si>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</si>
  <si>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</si>
  <si>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</si>
  <si>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</si>
  <si>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</si>
  <si>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</si>
  <si>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</si>
  <si>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</si>
  <si>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</si>
  <si>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</si>
  <si>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</si>
  <si>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</si>
  <si>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</si>
  <si>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</si>
  <si>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</si>
  <si>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</si>
  <si>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</si>
  <si>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</si>
  <si>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</si>
  <si>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</si>
  <si>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</si>
  <si>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</si>
  <si>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</si>
  <si>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</si>
  <si>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</si>
  <si>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</si>
  <si>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</si>
  <si>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</si>
  <si>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</si>
  <si>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</si>
  <si>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</si>
  <si>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</si>
  <si>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</si>
  <si>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</si>
  <si>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</si>
  <si>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</si>
  <si>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</si>
  <si>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</si>
  <si>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</si>
  <si>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</si>
  <si>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</si>
  <si>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</si>
  <si>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</si>
  <si>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</si>
  <si>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</si>
  <si>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</si>
  <si>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</si>
  <si>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</si>
  <si>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</si>
  <si>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</si>
  <si>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</si>
  <si>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</si>
  <si>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</si>
  <si>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</si>
  <si>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</si>
  <si>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</si>
  <si>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</si>
  <si>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</si>
  <si>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</si>
  <si>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</si>
  <si>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</si>
  <si>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</si>
  <si>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</si>
  <si>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</si>
  <si>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</si>
  <si>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</si>
  <si>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</si>
  <si>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</si>
  <si>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</si>
  <si>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</si>
  <si>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</si>
  <si>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</si>
  <si>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</si>
  <si>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</si>
  <si>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</si>
  <si>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</si>
  <si>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</si>
  <si>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</si>
  <si>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</si>
  <si>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</si>
  <si>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</si>
  <si>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</si>
  <si>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</si>
  <si>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</si>
  <si>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</si>
  <si>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</si>
  <si>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</si>
  <si>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</si>
  <si>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</si>
  <si>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</si>
  <si>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</si>
  <si>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</si>
  <si>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</si>
  <si>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</si>
  <si>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</si>
  <si>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</si>
  <si>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</si>
  <si>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</si>
  <si>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</si>
  <si>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</si>
  <si>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</si>
  <si>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</si>
  <si>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</si>
  <si>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</si>
  <si>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</si>
  <si>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</si>
  <si>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</si>
  <si>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</si>
  <si>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</si>
  <si>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</si>
  <si>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</si>
  <si>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</si>
  <si>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</si>
  <si>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</si>
  <si>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</si>
  <si>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</si>
  <si>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</si>
  <si>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</si>
  <si>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</si>
  <si>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</si>
  <si>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</si>
  <si>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</si>
  <si>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</si>
  <si>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</si>
  <si>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</si>
  <si>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</si>
  <si>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</si>
  <si>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</si>
  <si>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</si>
  <si>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</si>
  <si>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</si>
  <si>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</si>
  <si>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</si>
  <si>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</si>
  <si>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</si>
  <si>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</si>
  <si>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</si>
  <si>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</si>
  <si>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</si>
  <si>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</si>
  <si>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</si>
  <si>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</si>
  <si>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</si>
  <si>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</si>
  <si>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</si>
  <si>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</si>
  <si>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</si>
  <si>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</si>
  <si>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</si>
  <si>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</si>
  <si>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</si>
  <si>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</si>
  <si>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</si>
  <si>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</si>
  <si>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</si>
  <si>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</si>
  <si>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</si>
  <si>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</si>
  <si>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</si>
  <si>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</si>
  <si>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</si>
  <si>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</si>
  <si>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</si>
  <si>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</si>
  <si>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</si>
  <si>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</si>
  <si>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</si>
  <si>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</si>
  <si>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</si>
  <si>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</si>
  <si>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</si>
  <si>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</si>
  <si>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</si>
  <si>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</si>
  <si>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</si>
  <si>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</si>
  <si>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</si>
  <si>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</si>
  <si>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</si>
  <si>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</si>
  <si>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</si>
  <si>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</si>
  <si>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</si>
  <si>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</si>
  <si>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</si>
  <si>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</si>
  <si>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</si>
  <si>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</si>
  <si>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</si>
  <si>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</si>
  <si>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</si>
  <si>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</si>
  <si>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</si>
  <si>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</si>
  <si>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</si>
  <si>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</si>
  <si>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</si>
  <si>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</si>
  <si>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</si>
  <si>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</si>
  <si>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</si>
  <si>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</si>
  <si>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</si>
  <si>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</si>
  <si>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</si>
  <si>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</si>
  <si>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</si>
  <si>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</si>
  <si>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</si>
  <si>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</si>
  <si>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</si>
  <si>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</si>
  <si>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</si>
  <si>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</si>
  <si>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</si>
  <si>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</si>
  <si>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</si>
  <si>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</si>
  <si>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</si>
  <si>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</si>
  <si>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</si>
  <si>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</si>
  <si>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</si>
  <si>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</si>
  <si>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</si>
  <si>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</si>
  <si>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</si>
  <si>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</si>
  <si>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</si>
  <si>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</si>
  <si>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</si>
  <si>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</si>
  <si>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</si>
  <si>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</si>
  <si>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</si>
  <si>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</si>
  <si>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</si>
  <si>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</si>
  <si>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</si>
  <si>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</si>
  <si>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</si>
  <si>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</si>
  <si>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</si>
  <si>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</si>
  <si>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</si>
  <si>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</si>
  <si>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</si>
  <si>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</si>
  <si>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</si>
  <si>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</si>
  <si>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</si>
  <si>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</si>
  <si>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</si>
  <si>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</si>
  <si>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</si>
  <si>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</si>
  <si>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</si>
  <si>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</si>
  <si>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</si>
  <si>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</si>
  <si>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</si>
  <si>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</si>
  <si>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</si>
  <si>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</si>
  <si>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</si>
  <si>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</si>
  <si>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</si>
  <si>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</si>
  <si>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</si>
  <si>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</si>
  <si>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</si>
  <si>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</si>
  <si>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</si>
  <si>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</si>
  <si>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</si>
  <si>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</si>
  <si>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</si>
  <si>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</si>
  <si>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</si>
  <si>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</si>
  <si>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</si>
  <si>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</si>
  <si>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</si>
  <si>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</si>
  <si>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</si>
  <si>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</si>
  <si>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</si>
  <si>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</si>
  <si>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</si>
  <si>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</si>
  <si>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</si>
  <si>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</si>
  <si>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</si>
  <si>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</si>
  <si>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</si>
  <si>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</si>
  <si>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</si>
  <si>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</si>
  <si>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</si>
  <si>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</si>
  <si>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</si>
  <si>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</si>
  <si>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</si>
  <si>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</si>
  <si>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</si>
  <si>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</si>
  <si>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</si>
  <si>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</si>
  <si>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</si>
  <si>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</si>
  <si>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</si>
  <si>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</si>
  <si>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</si>
  <si>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</si>
  <si>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</si>
  <si>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</si>
  <si>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</si>
  <si>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</si>
  <si>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</si>
  <si>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</si>
  <si>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</si>
  <si>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</si>
  <si>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</si>
  <si>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</si>
  <si>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</si>
  <si>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</si>
  <si>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</si>
  <si>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</si>
  <si>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</si>
  <si>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</si>
  <si>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</si>
  <si>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</si>
  <si>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</si>
  <si>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</si>
  <si>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</si>
  <si>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</si>
  <si>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</si>
  <si>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</si>
  <si>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</si>
  <si>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</si>
  <si>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</si>
  <si>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</si>
  <si>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</si>
  <si>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</si>
  <si>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</si>
  <si>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</si>
  <si>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</si>
  <si>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</si>
  <si>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</si>
  <si>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</si>
  <si>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</si>
  <si>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</si>
  <si>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</si>
  <si>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</si>
  <si>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</si>
  <si>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</si>
  <si>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</si>
  <si>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</si>
  <si>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</si>
  <si>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</si>
  <si>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</si>
  <si>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</si>
  <si>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</si>
  <si>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</si>
  <si>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</si>
  <si>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</si>
  <si>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</si>
  <si>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</si>
  <si>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</si>
  <si>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</si>
  <si>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</si>
  <si>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</si>
  <si>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</si>
  <si>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</si>
  <si>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</si>
  <si>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</si>
  <si>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</si>
  <si>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</si>
  <si>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</si>
  <si>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</si>
  <si>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</si>
  <si>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</si>
  <si>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</si>
  <si>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</si>
  <si>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</si>
  <si>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</si>
  <si>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</si>
  <si>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</si>
  <si>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</si>
  <si>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</si>
  <si>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</si>
  <si>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</si>
  <si>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</si>
  <si>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</si>
  <si>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</si>
  <si>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</si>
  <si>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</si>
  <si>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</si>
  <si>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</si>
  <si>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</si>
  <si>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</si>
  <si>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</si>
  <si>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</si>
  <si>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</si>
  <si>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</si>
  <si>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</si>
  <si>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</si>
  <si>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</si>
  <si>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</si>
  <si>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</si>
  <si>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</si>
  <si>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</si>
  <si>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</si>
  <si>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</si>
  <si>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</si>
  <si>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</si>
  <si>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</si>
  <si>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</si>
  <si>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</si>
  <si>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</si>
  <si>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</si>
  <si>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</si>
  <si>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</si>
  <si>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</si>
  <si>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</si>
  <si>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</si>
  <si>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</si>
  <si>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</si>
  <si>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</si>
  <si>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</si>
  <si>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</si>
  <si>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</si>
  <si>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</si>
  <si>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</si>
  <si>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</si>
  <si>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</si>
  <si>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</si>
  <si>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</si>
  <si>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</si>
  <si>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</si>
  <si>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</si>
  <si>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</si>
  <si>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</si>
  <si>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</si>
  <si>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</si>
  <si>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</si>
  <si>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</si>
  <si>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</si>
  <si>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</si>
  <si>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</si>
  <si>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</si>
  <si>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</si>
  <si>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</si>
  <si>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</si>
  <si>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</si>
  <si>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</si>
  <si>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</si>
  <si>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</si>
  <si>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</si>
  <si>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</si>
  <si>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</si>
  <si>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</si>
  <si>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</si>
  <si>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</si>
  <si>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</si>
  <si>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</si>
  <si>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</si>
  <si>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</si>
  <si>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</si>
  <si>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</si>
  <si>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</si>
  <si>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</si>
  <si>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</si>
  <si>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</si>
  <si>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</si>
  <si>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</si>
  <si>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</si>
  <si>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</si>
  <si>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</si>
  <si>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</si>
  <si>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</si>
  <si>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</si>
  <si>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</si>
  <si>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</si>
  <si>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</si>
  <si>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</si>
  <si>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</si>
  <si>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</si>
  <si>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</si>
  <si>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</si>
  <si>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</si>
  <si>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</si>
  <si>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</si>
  <si>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</si>
  <si>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</si>
  <si>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</si>
  <si>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</si>
  <si>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</si>
  <si>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</si>
  <si>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</si>
  <si>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</si>
  <si>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</si>
  <si>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</si>
  <si>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</si>
  <si>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</si>
  <si>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</si>
  <si>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</si>
  <si>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</si>
  <si>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</si>
  <si>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</si>
  <si>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</si>
  <si>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</si>
  <si>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</si>
  <si>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</si>
  <si>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</si>
  <si>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</si>
  <si>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</si>
  <si>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</si>
  <si>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</si>
  <si>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</si>
  <si>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</si>
  <si>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</si>
  <si>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</si>
  <si>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</si>
  <si>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</si>
  <si>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</si>
  <si>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</si>
  <si>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</si>
  <si>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</si>
  <si>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</si>
  <si>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</si>
  <si>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</si>
  <si>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</si>
  <si>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</si>
  <si>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</si>
  <si>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</si>
  <si>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</si>
  <si>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</si>
  <si>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</si>
  <si>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</si>
  <si>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</si>
  <si>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</si>
  <si>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</si>
  <si>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</si>
  <si>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</si>
  <si>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</si>
  <si>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</si>
  <si>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</si>
  <si>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</si>
  <si>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</si>
  <si>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</si>
  <si>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</si>
  <si>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</si>
  <si>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</si>
  <si>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</si>
  <si>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</si>
  <si>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</si>
  <si>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</si>
  <si>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</si>
  <si>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</si>
  <si>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</si>
  <si>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</si>
  <si>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</si>
  <si>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</si>
  <si>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</si>
  <si>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</si>
  <si>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</si>
  <si>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</si>
  <si>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</si>
  <si>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</si>
  <si>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</si>
  <si>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</si>
  <si>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</si>
  <si>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</si>
  <si>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</si>
  <si>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</si>
  <si>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</si>
  <si>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</si>
  <si>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</si>
  <si>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</si>
  <si>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</si>
  <si>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</si>
  <si>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</si>
  <si>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</si>
  <si>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</si>
  <si>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</si>
  <si>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</si>
  <si>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</si>
  <si>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</si>
  <si>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</si>
  <si>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</si>
  <si>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</si>
  <si>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</si>
  <si>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</si>
  <si>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</si>
  <si>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</si>
  <si>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</si>
  <si>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</si>
  <si>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</si>
  <si>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</si>
  <si>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</si>
  <si>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</si>
  <si>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</si>
  <si>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</si>
  <si>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</si>
  <si>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</si>
  <si>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</si>
  <si>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</si>
  <si>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</si>
  <si>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</si>
  <si>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</si>
  <si>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</si>
  <si>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</si>
  <si>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</si>
  <si>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</si>
  <si>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</si>
  <si>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</si>
  <si>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</si>
  <si>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</si>
  <si>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</si>
  <si>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</si>
  <si>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</si>
  <si>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</si>
  <si>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</si>
  <si>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</si>
  <si>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</si>
  <si>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</si>
  <si>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</si>
  <si>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</si>
  <si>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</si>
  <si>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</si>
  <si>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</si>
  <si>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</si>
  <si>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</si>
  <si>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</si>
  <si>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</si>
  <si>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</si>
  <si>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</si>
  <si>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</si>
  <si>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</si>
  <si>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</si>
  <si>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</si>
  <si>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</si>
  <si>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</si>
  <si>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</si>
  <si>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</si>
  <si>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</si>
  <si>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</si>
  <si>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</si>
  <si>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</si>
  <si>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</si>
  <si>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</si>
  <si>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</si>
  <si>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</si>
  <si>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</si>
  <si>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</si>
  <si>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</si>
  <si>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</si>
  <si>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</si>
  <si>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</si>
  <si>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</si>
  <si>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</si>
  <si>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</si>
  <si>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</si>
  <si>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</si>
  <si>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</si>
  <si>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</si>
  <si>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</si>
  <si>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</si>
  <si>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</si>
  <si>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</si>
  <si>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</si>
  <si>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</si>
  <si>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</si>
  <si>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</si>
  <si>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</si>
  <si>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</si>
  <si>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</si>
  <si>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</si>
  <si>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</si>
  <si>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</si>
  <si>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</si>
  <si>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</si>
  <si>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</si>
  <si>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</si>
  <si>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</si>
  <si>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</si>
  <si>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</si>
  <si>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</si>
  <si>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</si>
  <si>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</si>
  <si>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</si>
  <si>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</si>
  <si>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</si>
  <si>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</si>
  <si>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</si>
  <si>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</si>
  <si>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</si>
  <si>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</si>
  <si>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</si>
  <si>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</si>
  <si>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</si>
  <si>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</si>
  <si>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</si>
  <si>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</si>
  <si>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</si>
  <si>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</si>
  <si>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</si>
  <si>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</si>
  <si>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</si>
  <si>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</si>
  <si>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</si>
  <si>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</si>
  <si>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</si>
  <si>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</si>
  <si>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</si>
  <si>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</si>
  <si>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</si>
  <si>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</si>
  <si>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</si>
  <si>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</si>
  <si>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</si>
  <si>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</si>
  <si>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</si>
  <si>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</si>
  <si>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</si>
  <si>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</si>
  <si>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</si>
  <si>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</si>
  <si>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</si>
  <si>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</si>
  <si>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</si>
  <si>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</si>
  <si>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</si>
  <si>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</si>
  <si>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</si>
  <si>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</si>
  <si>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</si>
  <si>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</si>
  <si>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</si>
  <si>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</si>
  <si>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</si>
  <si>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</si>
  <si>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</si>
  <si>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</si>
  <si>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</si>
  <si>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</si>
  <si>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</si>
  <si>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</si>
  <si>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</si>
  <si>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</si>
  <si>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</si>
  <si>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</si>
  <si>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</si>
  <si>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</si>
  <si>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</si>
  <si>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</si>
  <si>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</si>
  <si>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</si>
  <si>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</si>
  <si>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</si>
  <si>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</si>
  <si>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</si>
  <si>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</si>
  <si>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</si>
  <si>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</si>
  <si>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</si>
  <si>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</si>
  <si>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</si>
  <si>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</si>
  <si>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</si>
  <si>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</si>
  <si>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</si>
  <si>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</si>
  <si>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</si>
  <si>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</si>
  <si>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</si>
  <si>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</si>
  <si>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</si>
  <si>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</si>
  <si>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</si>
  <si>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</si>
  <si>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</si>
  <si>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</si>
  <si>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</si>
  <si>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</si>
  <si>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</si>
  <si>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</si>
  <si>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</si>
  <si>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</si>
  <si>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</si>
  <si>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</si>
  <si>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</si>
  <si>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</si>
  <si>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</si>
  <si>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</si>
  <si>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</si>
  <si>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</si>
  <si>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</si>
  <si>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</si>
  <si>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</si>
  <si>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</si>
  <si>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</si>
  <si>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</si>
  <si>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</si>
  <si>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</si>
  <si>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</si>
  <si>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</si>
  <si>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</si>
  <si>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</si>
  <si>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</si>
  <si>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</si>
  <si>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</si>
  <si>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</si>
  <si>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</si>
  <si>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</si>
  <si>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</si>
  <si>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</si>
  <si>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</si>
  <si>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</si>
  <si>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</si>
  <si>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</si>
  <si>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</si>
  <si>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</si>
  <si>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</si>
  <si>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</si>
  <si>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</si>
  <si>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</si>
  <si>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</si>
  <si>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</si>
  <si>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</si>
  <si>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</si>
  <si>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</si>
  <si>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</si>
  <si>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</si>
  <si>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</si>
  <si>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</si>
  <si>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</si>
  <si>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</si>
  <si>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</si>
  <si>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</si>
  <si>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</si>
  <si>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</si>
  <si>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</si>
  <si>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</si>
  <si>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</si>
  <si>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</si>
  <si>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</si>
  <si>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</si>
  <si>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</si>
  <si>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</si>
  <si>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</si>
  <si>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</si>
  <si>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</si>
  <si>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</si>
  <si>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</si>
  <si>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</si>
  <si>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</si>
  <si>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</si>
  <si>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</si>
  <si>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</si>
  <si>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</si>
  <si>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</si>
  <si>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</si>
  <si>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</si>
  <si>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</si>
  <si>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</si>
  <si>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</si>
  <si>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</si>
  <si>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</si>
  <si>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</si>
  <si>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</si>
  <si>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</si>
  <si>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</si>
  <si>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</si>
  <si>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</si>
  <si>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</si>
  <si>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</si>
  <si>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</si>
  <si>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</si>
  <si>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</si>
  <si>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</si>
  <si>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</si>
  <si>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</si>
  <si>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</si>
  <si>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</si>
  <si>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</si>
  <si>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</si>
  <si>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</si>
  <si>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</si>
  <si>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</si>
  <si>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</si>
  <si>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</si>
  <si>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</si>
  <si>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</si>
  <si>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</si>
  <si>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</si>
  <si>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</si>
  <si>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</si>
  <si>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</si>
  <si>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</si>
  <si>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</si>
  <si>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</si>
  <si>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</si>
  <si>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</si>
  <si>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</si>
  <si>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</si>
  <si>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</si>
  <si>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</si>
  <si>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</si>
  <si>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</si>
  <si>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</si>
  <si>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</si>
  <si>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</si>
  <si>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</si>
  <si>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</si>
  <si>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</si>
  <si>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</si>
  <si>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</si>
  <si>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</si>
  <si>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</si>
  <si>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</si>
  <si>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</si>
  <si>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</si>
  <si>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</si>
  <si>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</si>
  <si>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</si>
  <si>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</si>
  <si>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</si>
  <si>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</si>
  <si>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</si>
  <si>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</si>
  <si>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</si>
  <si>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</si>
  <si>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</si>
  <si>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</si>
  <si>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</si>
  <si>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</si>
  <si>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</si>
  <si>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</si>
  <si>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</si>
  <si>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</si>
  <si>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</si>
  <si>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</si>
  <si>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</si>
  <si>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</si>
  <si>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</si>
  <si>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</si>
  <si>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</si>
  <si>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</si>
  <si>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</si>
  <si>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</si>
  <si>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</si>
  <si>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</si>
  <si>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</si>
  <si>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</si>
  <si>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</si>
  <si>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</si>
  <si>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</si>
  <si>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</si>
  <si>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</si>
  <si>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</si>
  <si>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</si>
  <si>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</si>
  <si>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</si>
  <si>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</si>
  <si>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</si>
  <si>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</si>
  <si>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</si>
  <si>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</si>
  <si>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</si>
  <si>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</si>
  <si>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</si>
  <si>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</si>
  <si>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</si>
  <si>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</si>
  <si>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</si>
  <si>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</si>
  <si>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</si>
  <si>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</si>
  <si>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</si>
  <si>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</si>
  <si>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</si>
  <si>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</si>
  <si>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</si>
  <si>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</si>
  <si>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</si>
  <si>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</si>
  <si>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</si>
  <si>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</si>
  <si>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</si>
  <si>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</si>
  <si>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</si>
  <si>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</si>
  <si>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</si>
  <si>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</si>
  <si>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</si>
  <si>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</si>
  <si>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</si>
  <si>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</si>
  <si>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</si>
  <si>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</si>
  <si>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</si>
  <si>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</si>
  <si>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</si>
  <si>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</si>
  <si>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</si>
  <si>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</si>
  <si>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</si>
  <si>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</si>
  <si>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</si>
  <si>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</si>
  <si>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</si>
  <si>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</si>
  <si>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</si>
  <si>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</si>
  <si>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</si>
  <si>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</si>
  <si>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</si>
  <si>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</si>
  <si>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</si>
  <si>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</si>
  <si>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</si>
  <si>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</si>
  <si>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</si>
  <si>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</si>
  <si>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</si>
  <si>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</si>
  <si>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</si>
  <si>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</si>
  <si>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</si>
  <si>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</si>
  <si>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</si>
  <si>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</si>
  <si>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</si>
  <si>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</si>
  <si>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</si>
  <si>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</si>
  <si>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</si>
  <si>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</si>
  <si>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</si>
  <si>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</si>
  <si>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</si>
  <si>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</si>
  <si>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</si>
  <si>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</si>
  <si>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</si>
  <si>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</si>
  <si>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</si>
  <si>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</si>
  <si>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</si>
  <si>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</si>
  <si>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</si>
  <si>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</si>
  <si>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</si>
  <si>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</si>
  <si>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</si>
  <si>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</si>
  <si>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</si>
  <si>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</si>
  <si>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</si>
  <si>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</si>
  <si>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</si>
  <si>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</si>
  <si>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</si>
  <si>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</si>
  <si>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</si>
  <si>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</si>
  <si>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</si>
  <si>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</si>
  <si>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</si>
  <si>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</si>
  <si>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</si>
  <si>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</si>
  <si>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</si>
  <si>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</si>
  <si>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</si>
  <si>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</si>
  <si>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</si>
  <si>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</si>
  <si>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</si>
  <si>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</si>
  <si>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</si>
  <si>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</si>
  <si>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</si>
  <si>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</si>
  <si>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</si>
  <si>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</si>
  <si>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</si>
  <si>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</si>
  <si>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</si>
  <si>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</si>
  <si>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</si>
  <si>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</si>
  <si>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</si>
  <si>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</si>
  <si>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</si>
  <si>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</si>
  <si>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</si>
  <si>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</si>
  <si>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</si>
  <si>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</si>
  <si>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</si>
  <si>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</si>
  <si>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</si>
  <si>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</si>
  <si>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</si>
  <si>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</si>
  <si>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</si>
  <si>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</si>
  <si>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</si>
  <si>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</si>
  <si>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</si>
  <si>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</si>
  <si>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</si>
  <si>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</si>
  <si>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</si>
  <si>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</si>
  <si>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</si>
  <si>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</si>
  <si>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</si>
  <si>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</si>
  <si>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</si>
  <si>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</si>
  <si>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</si>
  <si>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</si>
  <si>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</si>
  <si>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</si>
  <si>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</si>
  <si>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</si>
  <si>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</si>
  <si>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</si>
  <si>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</si>
  <si>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</si>
  <si>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</si>
  <si>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</si>
  <si>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</si>
  <si>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</si>
  <si>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</si>
  <si>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</si>
  <si>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</si>
  <si>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</si>
  <si>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</si>
  <si>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</si>
  <si>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</si>
  <si>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</si>
  <si>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</si>
  <si>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</si>
  <si>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</si>
  <si>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</si>
  <si>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</si>
  <si>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</si>
  <si>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</si>
  <si>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</si>
  <si>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</si>
  <si>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</si>
  <si>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</si>
  <si>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</si>
  <si>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</si>
  <si>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</si>
  <si>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</si>
  <si>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</si>
  <si>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</si>
  <si>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</si>
  <si>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</si>
  <si>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</si>
  <si>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</si>
  <si>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</si>
  <si>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</si>
  <si>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</si>
  <si>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</si>
  <si>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</si>
  <si>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</si>
  <si>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</si>
  <si>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</si>
  <si>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</si>
  <si>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</si>
  <si>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</si>
  <si>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</si>
  <si>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</si>
  <si>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</si>
  <si>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</si>
  <si>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</si>
  <si>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</si>
  <si>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</si>
  <si>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</si>
  <si>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</si>
  <si>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</si>
  <si>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</si>
  <si>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</si>
  <si>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</si>
  <si>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</si>
  <si>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</si>
  <si>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</si>
  <si>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</si>
  <si>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</si>
  <si>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</si>
  <si>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</si>
  <si>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</si>
  <si>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</si>
  <si>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</si>
  <si>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</si>
  <si>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</si>
  <si>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</si>
  <si>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</si>
  <si>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</si>
  <si>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</si>
  <si>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</si>
  <si>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</si>
  <si>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</si>
  <si>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</si>
  <si>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</si>
  <si>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</si>
  <si>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</si>
  <si>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</si>
  <si>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</si>
  <si>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</si>
  <si>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</si>
  <si>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</si>
  <si>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</si>
  <si>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</si>
  <si>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</si>
  <si>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</si>
  <si>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</si>
  <si>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</si>
  <si>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</si>
  <si>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</si>
  <si>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</si>
  <si>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</si>
  <si>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</si>
  <si>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</si>
  <si>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</si>
  <si>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</si>
  <si>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</si>
  <si>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</si>
  <si>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</si>
  <si>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</si>
  <si>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</si>
  <si>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</si>
  <si>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</si>
  <si>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</si>
  <si>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</si>
  <si>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</si>
  <si>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</si>
  <si>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</si>
  <si>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</si>
  <si>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</si>
  <si>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</si>
  <si>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</si>
  <si>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</si>
  <si>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</si>
  <si>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</si>
  <si>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</si>
  <si>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</si>
  <si>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</si>
  <si>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</si>
  <si>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</si>
  <si>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</si>
  <si>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</si>
  <si>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</si>
  <si>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</si>
  <si>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</si>
  <si>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</si>
  <si>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</si>
  <si>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</si>
  <si>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</si>
  <si>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</si>
  <si>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</si>
  <si>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</si>
  <si>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</si>
  <si>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</si>
  <si>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</si>
  <si>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</si>
  <si>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</si>
  <si>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</si>
  <si>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</si>
  <si>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</si>
  <si>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</si>
  <si>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</si>
  <si>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</si>
  <si>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</si>
  <si>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</si>
  <si>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</si>
  <si>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</si>
  <si>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</si>
  <si>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</si>
  <si>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</si>
  <si>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</si>
  <si>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</si>
  <si>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</si>
  <si>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</si>
  <si>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</si>
  <si>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</si>
  <si>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</si>
  <si>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</si>
  <si>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</si>
  <si>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</si>
  <si>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</si>
  <si>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</si>
  <si>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</si>
  <si>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</si>
  <si>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</si>
  <si>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</si>
  <si>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</si>
  <si>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</si>
  <si>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</si>
  <si>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</si>
  <si>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</si>
  <si>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</si>
  <si>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</si>
  <si>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</si>
  <si>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</si>
  <si>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</si>
  <si>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</si>
  <si>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</si>
  <si>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</si>
  <si>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</si>
  <si>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</si>
  <si>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</si>
  <si>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</si>
  <si>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</si>
  <si>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</si>
  <si>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</si>
  <si>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</si>
  <si>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</si>
  <si>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</si>
  <si>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</si>
  <si>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</si>
  <si>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</si>
  <si>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</si>
  <si>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</si>
  <si>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</si>
  <si>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</si>
  <si>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</si>
  <si>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</si>
  <si>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</si>
  <si>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</si>
  <si>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</si>
  <si>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</si>
  <si>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</si>
  <si>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</si>
  <si>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</si>
  <si>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</si>
  <si>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</si>
  <si>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</si>
  <si>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</si>
  <si>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</si>
  <si>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</si>
  <si>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</si>
  <si>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</si>
  <si>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</si>
  <si>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</si>
  <si>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</si>
  <si>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</si>
  <si>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</si>
  <si>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</si>
  <si>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</si>
  <si>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</si>
  <si>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</si>
  <si>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</si>
  <si>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</si>
  <si>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</si>
  <si>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</si>
  <si>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</si>
  <si>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</si>
  <si>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</si>
  <si>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</si>
  <si>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</si>
  <si>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</si>
  <si>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</si>
  <si>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</si>
  <si>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</si>
  <si>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</si>
  <si>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</si>
  <si>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</si>
  <si>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</si>
  <si>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</si>
  <si>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</si>
  <si>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</si>
  <si>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</si>
  <si>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</si>
  <si>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</si>
  <si>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</si>
  <si>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</si>
  <si>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</si>
  <si>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</si>
  <si>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</si>
  <si>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</si>
  <si>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</si>
  <si>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</si>
  <si>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</si>
  <si>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</si>
  <si>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</si>
  <si>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</si>
  <si>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</si>
  <si>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</si>
  <si>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</si>
  <si>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</si>
  <si>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</si>
  <si>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</si>
  <si>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</si>
  <si>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</si>
  <si>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</si>
  <si>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</si>
  <si>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</si>
  <si>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</si>
  <si>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</si>
  <si>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</si>
  <si>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</si>
  <si>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</si>
  <si>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</si>
  <si>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</si>
  <si>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</si>
  <si>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</si>
  <si>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</si>
  <si>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</si>
  <si>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</si>
  <si>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</si>
  <si>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</si>
  <si>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</si>
  <si>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</si>
  <si>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</si>
  <si>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</si>
  <si>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</si>
  <si>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</si>
  <si>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</si>
  <si>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</si>
  <si>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</si>
  <si>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</si>
  <si>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</si>
  <si>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</si>
  <si>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</si>
  <si>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</si>
  <si>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</si>
  <si>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</si>
  <si>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</si>
  <si>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</si>
  <si>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</si>
  <si>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</si>
  <si>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</si>
  <si>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</si>
  <si>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</si>
  <si>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</si>
  <si>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</si>
  <si>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</si>
  <si>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</si>
  <si>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</si>
  <si>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</si>
  <si>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</si>
  <si>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</si>
  <si>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</si>
  <si>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</si>
  <si>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</si>
  <si>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</si>
  <si>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</si>
  <si>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</si>
  <si>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</si>
  <si>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</si>
  <si>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</si>
  <si>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</si>
  <si>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</si>
  <si>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</si>
  <si>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</si>
  <si>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</si>
  <si>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</si>
  <si>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</si>
  <si>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</si>
  <si>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</si>
  <si>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</si>
  <si>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</si>
  <si>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</si>
  <si>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</si>
  <si>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</si>
  <si>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</si>
  <si>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</si>
  <si>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</si>
  <si>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</si>
  <si>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</si>
  <si>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</si>
  <si>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</si>
  <si>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</si>
  <si>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</si>
  <si>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</si>
  <si>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</si>
  <si>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</si>
  <si>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</si>
  <si>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</si>
  <si>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</si>
  <si>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</si>
  <si>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</si>
  <si>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</si>
  <si>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</si>
  <si>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</si>
  <si>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</si>
  <si>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</si>
  <si>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</si>
  <si>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</si>
  <si>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</si>
  <si>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</si>
  <si>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</si>
  <si>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</si>
  <si>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</si>
  <si>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</si>
  <si>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</si>
  <si>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</si>
  <si>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</si>
  <si>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</si>
  <si>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</si>
  <si>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</si>
  <si>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</si>
  <si>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</si>
  <si>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</si>
  <si>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</si>
  <si>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</si>
  <si>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</si>
  <si>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</si>
  <si>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</si>
  <si>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</si>
  <si>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</si>
  <si>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</si>
  <si>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</si>
  <si>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</si>
  <si>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</si>
  <si>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</si>
  <si>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</si>
  <si>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</si>
  <si>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</si>
  <si>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</si>
  <si>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</si>
  <si>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</si>
  <si>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</si>
  <si>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</si>
  <si>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</si>
  <si>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</si>
  <si>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</si>
  <si>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</si>
  <si>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</si>
  <si>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</si>
  <si>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</si>
  <si>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</si>
  <si>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</si>
  <si>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</si>
  <si>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</si>
  <si>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</si>
  <si>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</si>
  <si>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</si>
  <si>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</si>
  <si>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</si>
  <si>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</si>
  <si>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</si>
  <si>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</si>
  <si>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</si>
  <si>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</si>
  <si>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</si>
  <si>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</si>
  <si>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</si>
  <si>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</si>
  <si>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</si>
  <si>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</si>
  <si>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</si>
  <si>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</si>
  <si>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</si>
  <si>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</si>
  <si>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</si>
  <si>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</si>
  <si>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</si>
  <si>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</si>
  <si>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</si>
  <si>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</si>
  <si>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</si>
  <si>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</si>
  <si>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</si>
  <si>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</si>
  <si>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</si>
  <si>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</si>
  <si>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</si>
  <si>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</si>
  <si>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</si>
  <si>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</si>
  <si>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</si>
  <si>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</si>
  <si>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</si>
  <si>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</si>
  <si>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</si>
  <si>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</si>
  <si>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</si>
  <si>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</si>
  <si>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</si>
  <si>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</si>
  <si>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</si>
  <si>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</si>
  <si>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</si>
  <si>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</si>
  <si>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</si>
  <si>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</si>
  <si>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</si>
  <si>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</si>
  <si>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</si>
  <si>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</si>
  <si>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</si>
  <si>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</si>
  <si>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</si>
  <si>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</si>
  <si>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</si>
  <si>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</si>
  <si>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</si>
  <si>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</si>
  <si>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</si>
  <si>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</si>
  <si>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</si>
  <si>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</si>
  <si>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</si>
  <si>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</si>
  <si>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</si>
  <si>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</si>
  <si>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</si>
  <si>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</si>
  <si>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</si>
  <si>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</si>
  <si>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</si>
  <si>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</si>
  <si>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</si>
  <si>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</si>
  <si>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</si>
  <si>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</si>
  <si>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</si>
  <si>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</si>
  <si>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</si>
  <si>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</si>
  <si>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</si>
  <si>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</si>
  <si>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</si>
  <si>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</si>
  <si>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</si>
  <si>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</si>
  <si>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</si>
  <si>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</si>
  <si>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</si>
  <si>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</si>
  <si>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</si>
  <si>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</si>
  <si>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</si>
  <si>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</si>
  <si>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</si>
  <si>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</si>
  <si>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</si>
  <si>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</si>
  <si>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</si>
  <si>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</si>
  <si>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</si>
  <si>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</si>
  <si>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</si>
  <si>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</si>
  <si>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</si>
  <si>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</si>
  <si>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</si>
  <si>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</si>
  <si>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</si>
  <si>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</si>
  <si>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</si>
  <si>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</si>
  <si>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</si>
  <si>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</si>
  <si>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</si>
  <si>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</si>
  <si>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</si>
  <si>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</si>
  <si>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</si>
  <si>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</si>
  <si>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</si>
  <si>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</si>
  <si>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</si>
  <si>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</si>
  <si>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</si>
  <si>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</si>
  <si>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</si>
  <si>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</si>
  <si>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</si>
  <si>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</si>
  <si>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</si>
  <si>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</si>
  <si>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</si>
  <si>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</si>
  <si>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</si>
  <si>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</si>
  <si>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</si>
  <si>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</si>
  <si>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</si>
  <si>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</si>
  <si>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</si>
  <si>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</si>
  <si>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</si>
  <si>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</si>
  <si>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</si>
  <si>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</si>
  <si>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</si>
  <si>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</si>
  <si>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</si>
  <si>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</si>
  <si>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</si>
  <si>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</si>
  <si>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</si>
  <si>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</si>
  <si>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</si>
  <si>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</si>
  <si>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</si>
  <si>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</si>
  <si>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</si>
  <si>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</si>
  <si>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</si>
  <si>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</si>
  <si>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</si>
  <si>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</si>
  <si>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</si>
  <si>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</si>
  <si>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</si>
  <si>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</si>
  <si>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</si>
  <si>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</si>
  <si>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</si>
  <si>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</si>
  <si>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</si>
  <si>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</si>
  <si>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</si>
  <si>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</si>
  <si>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</si>
  <si>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</si>
  <si>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</si>
  <si>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</si>
  <si>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</si>
  <si>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</si>
  <si>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</si>
  <si>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</si>
  <si>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</si>
  <si>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</si>
  <si>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</si>
  <si>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</si>
  <si>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</si>
  <si>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</si>
  <si>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</si>
  <si>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</si>
  <si>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</si>
  <si>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</si>
  <si>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</si>
  <si>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</si>
  <si>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</si>
  <si>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</si>
  <si>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</si>
  <si>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</si>
  <si>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</si>
  <si>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</si>
  <si>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</si>
  <si>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</si>
  <si>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</si>
  <si>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</si>
  <si>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</si>
  <si>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</si>
  <si>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</si>
  <si>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</si>
  <si>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</si>
  <si>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</si>
  <si>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</si>
  <si>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</si>
  <si>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</si>
  <si>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</si>
  <si>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</si>
  <si>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</si>
  <si>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</si>
  <si>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</si>
  <si>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</si>
  <si>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</si>
  <si>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</si>
  <si>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</si>
  <si>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</si>
  <si>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</si>
  <si>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</si>
  <si>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</si>
  <si>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</si>
  <si>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</si>
  <si>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</si>
  <si>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</si>
  <si>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</si>
  <si>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</si>
  <si>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</si>
  <si>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</si>
  <si>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</si>
  <si>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</si>
  <si>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</si>
  <si>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</si>
  <si>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</si>
  <si>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</si>
  <si>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</si>
  <si>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</si>
  <si>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</si>
  <si>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</si>
  <si>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</si>
  <si>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</si>
  <si>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</si>
  <si>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</si>
  <si>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</si>
  <si>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</si>
  <si>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</si>
  <si>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</si>
  <si>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</si>
  <si>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</si>
  <si>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</si>
  <si>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</si>
  <si>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</si>
  <si>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</si>
  <si>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</si>
  <si>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</si>
  <si>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</si>
  <si>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</si>
  <si>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</si>
  <si>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</si>
  <si>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</si>
  <si>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</si>
  <si>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</si>
  <si>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</si>
  <si>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</si>
  <si>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</si>
  <si>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</si>
  <si>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</si>
  <si>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</si>
  <si>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</si>
  <si>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</si>
  <si>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</si>
  <si>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</si>
  <si>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</si>
  <si>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</si>
  <si>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</si>
  <si>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</si>
  <si>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</si>
  <si>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</si>
  <si>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</si>
  <si>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</si>
  <si>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</si>
  <si>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</si>
  <si>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</si>
  <si>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</si>
  <si>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</si>
  <si>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</si>
  <si>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</si>
  <si>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</si>
  <si>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</si>
  <si>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</si>
  <si>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</si>
  <si>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</si>
  <si>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</si>
  <si>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</si>
  <si>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</si>
  <si>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</si>
  <si>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</si>
  <si>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</si>
  <si>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</si>
  <si>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</si>
  <si>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</si>
  <si>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</si>
  <si>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</si>
  <si>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</si>
  <si>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</si>
  <si>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</si>
  <si>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</si>
  <si>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</si>
  <si>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</si>
  <si>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</si>
  <si>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</si>
  <si>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</si>
  <si>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</si>
  <si>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</si>
  <si>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</si>
  <si>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</si>
  <si>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</si>
  <si>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</si>
  <si>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</si>
  <si>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</si>
  <si>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</si>
  <si>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</si>
  <si>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</si>
  <si>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</si>
  <si>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</si>
  <si>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</si>
  <si>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</si>
  <si>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</si>
  <si>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</si>
  <si>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</si>
  <si>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</si>
  <si>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</si>
  <si>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</si>
  <si>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</si>
  <si>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</si>
  <si>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</si>
  <si>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</si>
  <si>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</si>
  <si>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</si>
  <si>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</si>
  <si>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</si>
  <si>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</si>
  <si>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</si>
  <si>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</si>
  <si>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</si>
  <si>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</si>
  <si>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</si>
  <si>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</si>
  <si>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</si>
  <si>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</si>
  <si>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</si>
  <si>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</si>
  <si>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</si>
  <si>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</si>
  <si>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</si>
  <si>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</si>
  <si>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</si>
  <si>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</si>
  <si>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</si>
  <si>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</si>
  <si>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</si>
  <si>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</si>
  <si>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</si>
  <si>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</si>
  <si>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</si>
  <si>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</si>
  <si>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</si>
  <si>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</si>
  <si>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</si>
  <si>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</si>
  <si>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</si>
  <si>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</si>
  <si>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</si>
  <si>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</si>
  <si>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</si>
  <si>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</si>
  <si>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</si>
  <si>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</si>
  <si>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</si>
  <si>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</si>
  <si>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</si>
  <si>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</si>
  <si>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</si>
  <si>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</si>
  <si>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</si>
  <si>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</si>
  <si>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</si>
  <si>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</si>
  <si>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</si>
  <si>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</si>
  <si>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</si>
  <si>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</si>
  <si>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</si>
  <si>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</si>
  <si>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</si>
  <si>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</si>
  <si>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</si>
  <si>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</si>
  <si>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</si>
  <si>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</si>
  <si>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</si>
  <si>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</si>
  <si>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</si>
  <si>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</si>
  <si>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</si>
  <si>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</si>
  <si>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</si>
  <si>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</si>
  <si>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</si>
  <si>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</si>
  <si>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</si>
  <si>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</si>
  <si>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</si>
  <si>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</si>
  <si>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</si>
  <si>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</si>
  <si>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</si>
  <si>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</si>
  <si>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</si>
  <si>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</si>
  <si>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</si>
  <si>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</si>
  <si>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</si>
  <si>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</si>
  <si>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</si>
  <si>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</si>
  <si>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</si>
  <si>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</si>
  <si>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</si>
  <si>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</si>
  <si>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</si>
  <si>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</si>
  <si>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</si>
  <si>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</si>
  <si>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</si>
  <si>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</si>
  <si>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</si>
  <si>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</si>
  <si>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</si>
  <si>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</si>
  <si>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</si>
  <si>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</si>
  <si>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</si>
  <si>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</si>
  <si>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</si>
  <si>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</si>
  <si>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</si>
  <si>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</si>
  <si>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</si>
  <si>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</si>
  <si>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</si>
  <si>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</si>
  <si>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</si>
  <si>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</si>
  <si>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</si>
  <si>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</si>
  <si>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</si>
  <si>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</si>
  <si>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</si>
  <si>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</si>
  <si>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</si>
  <si>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</si>
  <si>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</si>
  <si>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</si>
  <si>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</si>
  <si>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</si>
  <si>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</si>
  <si>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</si>
  <si>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</si>
  <si>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</si>
  <si>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</si>
  <si>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</si>
  <si>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</si>
  <si>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</si>
  <si>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</si>
  <si>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</si>
  <si>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</si>
  <si>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</si>
  <si>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</si>
  <si>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</si>
  <si>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</si>
  <si>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</si>
  <si>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</si>
  <si>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</si>
  <si>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</si>
  <si>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</si>
  <si>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</si>
  <si>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</si>
  <si>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</si>
  <si>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</si>
  <si>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</si>
  <si>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</si>
  <si>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</si>
  <si>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</si>
  <si>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</si>
  <si>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</si>
  <si>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</si>
  <si>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</si>
  <si>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</si>
  <si>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</si>
  <si>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</si>
  <si>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</si>
  <si>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</si>
  <si>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</si>
  <si>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</si>
  <si>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</si>
  <si>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</si>
  <si>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</si>
  <si>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</si>
  <si>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</si>
  <si>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</si>
  <si>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</si>
  <si>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</si>
  <si>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</si>
  <si>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</si>
  <si>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</si>
  <si>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</si>
  <si>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</si>
  <si>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</si>
  <si>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</si>
  <si>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</si>
  <si>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</si>
  <si>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</si>
  <si>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</si>
  <si>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</si>
  <si>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</si>
  <si>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</si>
  <si>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</si>
  <si>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</si>
  <si>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</si>
  <si>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</si>
  <si>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</si>
  <si>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</si>
  <si>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</si>
  <si>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</si>
  <si>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</si>
  <si>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</si>
  <si>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</si>
  <si>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</si>
  <si>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</si>
  <si>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</si>
  <si>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</si>
  <si>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</si>
  <si>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</si>
  <si>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</si>
  <si>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</si>
  <si>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</si>
  <si>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</si>
  <si>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</si>
  <si>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</si>
  <si>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</si>
  <si>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</si>
  <si>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</si>
  <si>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</si>
  <si>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</si>
  <si>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</si>
  <si>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</si>
  <si>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</si>
  <si>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</si>
  <si>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</si>
  <si>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</si>
  <si>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</si>
  <si>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</si>
  <si>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</si>
  <si>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</si>
  <si>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</si>
  <si>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</si>
  <si>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</si>
  <si>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</si>
  <si>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</si>
  <si>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</si>
  <si>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</si>
  <si>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</si>
  <si>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</si>
  <si>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</si>
  <si>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</si>
  <si>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</si>
  <si>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</si>
  <si>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</si>
  <si>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</si>
  <si>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</si>
  <si>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</si>
  <si>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</si>
  <si>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</si>
  <si>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</si>
  <si>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</si>
  <si>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</si>
  <si>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</si>
  <si>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</si>
  <si>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</si>
  <si>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</si>
  <si>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</si>
  <si>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</si>
  <si>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</si>
  <si>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</si>
  <si>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</si>
  <si>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</si>
  <si>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</si>
  <si>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</si>
  <si>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</si>
  <si>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</si>
  <si>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</si>
  <si>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</si>
  <si>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</si>
  <si>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</si>
  <si>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</si>
  <si>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</si>
  <si>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</si>
  <si>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</si>
  <si>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</si>
  <si>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</si>
  <si>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</si>
  <si>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</si>
  <si>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</si>
  <si>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</si>
  <si>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</si>
  <si>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</si>
  <si>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</si>
  <si>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</si>
  <si>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</si>
  <si>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</si>
  <si>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</si>
  <si>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</si>
  <si>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</si>
  <si>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</si>
  <si>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</si>
  <si>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</si>
  <si>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</si>
  <si>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</si>
  <si>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</si>
  <si>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</si>
  <si>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</si>
  <si>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</si>
  <si>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</si>
  <si>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</si>
  <si>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</si>
  <si>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</si>
  <si>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</si>
  <si>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</si>
  <si>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</si>
  <si>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</si>
  <si>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</si>
  <si>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</si>
  <si>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</si>
  <si>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</si>
  <si>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</si>
  <si>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</si>
  <si>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</si>
  <si>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</si>
  <si>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</si>
  <si>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</si>
  <si>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</si>
  <si>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</si>
  <si>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</si>
  <si>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</si>
  <si>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</si>
  <si>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</si>
  <si>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</si>
  <si>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</si>
  <si>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</si>
  <si>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</si>
  <si>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</si>
  <si>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</si>
  <si>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</si>
  <si>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</si>
  <si>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</si>
  <si>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</si>
  <si>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</si>
  <si>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</si>
  <si>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</si>
  <si>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</si>
  <si>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</si>
  <si>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</si>
  <si>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</si>
  <si>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</si>
  <si>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</si>
  <si>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</si>
  <si>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</si>
  <si>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</si>
  <si>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</si>
  <si>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</si>
  <si>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</si>
  <si>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</si>
  <si>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</si>
  <si>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</si>
  <si>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</si>
  <si>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</si>
  <si>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</si>
  <si>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</si>
  <si>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</si>
  <si>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</si>
  <si>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</si>
  <si>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</si>
  <si>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</si>
  <si>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</si>
  <si>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</si>
  <si>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</si>
  <si>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</si>
  <si>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</si>
  <si>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</si>
  <si>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</si>
  <si>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</si>
  <si>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</si>
  <si>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</si>
  <si>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</si>
  <si>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</si>
  <si>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</si>
  <si>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</si>
  <si>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</si>
  <si>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</si>
  <si>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</si>
  <si>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</si>
  <si>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</si>
  <si>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</si>
  <si>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</si>
  <si>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</si>
  <si>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</si>
  <si>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</si>
  <si>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</si>
  <si>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</si>
  <si>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</si>
  <si>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</si>
  <si>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</si>
  <si>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</si>
  <si>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</si>
  <si>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</si>
  <si>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</si>
  <si>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</si>
  <si>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</si>
  <si>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</si>
  <si>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</si>
  <si>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</si>
  <si>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</si>
  <si>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</si>
  <si>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</si>
  <si>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</si>
  <si>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</si>
  <si>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</si>
  <si>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</si>
  <si>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</si>
  <si>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</si>
  <si>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</si>
  <si>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</si>
  <si>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</si>
  <si>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</si>
  <si>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</si>
  <si>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</si>
  <si>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</si>
  <si>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</si>
  <si>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</si>
  <si>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</si>
  <si>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</si>
  <si>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</si>
  <si>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</si>
  <si>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</si>
  <si>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</si>
  <si>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</si>
  <si>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</si>
  <si>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</si>
  <si>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</si>
  <si>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</si>
  <si>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</si>
  <si>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</si>
  <si>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</si>
  <si>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</si>
  <si>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</si>
  <si>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</si>
  <si>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</si>
  <si>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</si>
  <si>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</si>
  <si>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</si>
  <si>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</si>
  <si>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</si>
  <si>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</si>
  <si>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</si>
  <si>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</si>
  <si>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</si>
  <si>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</si>
  <si>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</si>
  <si>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</si>
  <si>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</si>
  <si>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</si>
  <si>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</si>
  <si>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</si>
  <si>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</si>
  <si>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</si>
  <si>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</si>
  <si>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</si>
  <si>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</si>
  <si>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</si>
  <si>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</si>
  <si>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</si>
  <si>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</si>
  <si>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</si>
  <si>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</si>
  <si>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</si>
  <si>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</si>
  <si>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</si>
  <si>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</si>
  <si>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</si>
  <si>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</si>
  <si>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</si>
  <si>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</si>
  <si>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</si>
  <si>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</si>
  <si>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</si>
  <si>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</si>
  <si>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</si>
  <si>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</si>
  <si>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</si>
  <si>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</si>
  <si>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</si>
  <si>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</si>
  <si>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</si>
  <si>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</si>
  <si>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</si>
  <si>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</si>
  <si>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</si>
  <si>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</si>
  <si>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</si>
  <si>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</si>
  <si>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</si>
  <si>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</si>
  <si>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</si>
  <si>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</si>
  <si>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</si>
  <si>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</si>
  <si>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</si>
  <si>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</si>
  <si>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</si>
  <si>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</si>
  <si>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</si>
  <si>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</si>
  <si>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</si>
  <si>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</si>
  <si>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</si>
  <si>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</si>
  <si>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</si>
  <si>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</si>
  <si>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</si>
  <si>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</si>
  <si>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</si>
  <si>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</si>
  <si>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</si>
  <si>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</si>
  <si>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</si>
  <si>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</si>
  <si>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</si>
  <si>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</si>
  <si>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</si>
  <si>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</si>
  <si>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</si>
  <si>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</si>
  <si>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</si>
  <si>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</si>
  <si>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</si>
  <si>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</si>
  <si>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</si>
  <si>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</si>
  <si>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</si>
  <si>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</si>
  <si>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</si>
  <si>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</si>
  <si>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</si>
  <si>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</si>
  <si>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</si>
  <si>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</si>
  <si>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</si>
  <si>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</si>
  <si>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</si>
  <si>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</si>
  <si>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</si>
  <si>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</si>
  <si>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</si>
  <si>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</si>
  <si>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</si>
  <si>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</si>
  <si>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</si>
  <si>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</si>
  <si>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</si>
  <si>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</si>
  <si>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</si>
  <si>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</si>
  <si>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</si>
  <si>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</si>
  <si>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</si>
  <si>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</si>
  <si>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</si>
  <si>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</si>
  <si>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</si>
  <si>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</si>
  <si>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</si>
  <si>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</si>
  <si>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</si>
  <si>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</si>
  <si>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</si>
  <si>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</si>
  <si>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</si>
  <si>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</si>
  <si>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</si>
  <si>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</si>
  <si>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</si>
  <si>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</si>
  <si>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</si>
  <si>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</si>
  <si>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</si>
  <si>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</si>
  <si>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</si>
  <si>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</si>
  <si>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</si>
  <si>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</si>
  <si>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</si>
  <si>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</si>
  <si>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</si>
  <si>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</si>
  <si>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</si>
  <si>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</si>
  <si>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</si>
  <si>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</si>
  <si>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</si>
  <si>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</si>
  <si>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</si>
  <si>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</si>
  <si>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</si>
  <si>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</si>
  <si>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</si>
  <si>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</si>
  <si>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</si>
  <si>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</si>
  <si>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</si>
  <si>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</si>
  <si>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</si>
  <si>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</si>
  <si>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</si>
  <si>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</si>
  <si>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</si>
  <si>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</si>
  <si>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</si>
  <si>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</si>
  <si>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</si>
  <si>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</si>
  <si>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</si>
  <si>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</si>
  <si>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</si>
  <si>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</si>
  <si>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</si>
  <si>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</si>
  <si>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</si>
  <si>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</si>
  <si>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</si>
  <si>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</si>
  <si>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</si>
  <si>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</si>
  <si>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</si>
  <si>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</si>
  <si>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</si>
  <si>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</si>
  <si>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</si>
  <si>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</si>
  <si>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</si>
  <si>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</si>
  <si>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</si>
  <si>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</si>
  <si>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</si>
  <si>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</si>
  <si>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</si>
  <si>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</si>
  <si>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</si>
  <si>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</si>
  <si>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</si>
  <si>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</si>
  <si>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</si>
  <si>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</si>
  <si>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</si>
  <si>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</si>
  <si>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</si>
  <si>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</si>
  <si>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</si>
  <si>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</si>
  <si>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</si>
  <si>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</si>
  <si>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</si>
  <si>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</si>
  <si>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</si>
  <si>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</si>
  <si>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</si>
  <si>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</si>
  <si>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</si>
  <si>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</si>
  <si>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</si>
  <si>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</si>
  <si>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</si>
  <si>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</si>
  <si>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</si>
  <si>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</si>
  <si>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</si>
  <si>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</si>
  <si>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</si>
  <si>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</si>
  <si>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</si>
  <si>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</si>
  <si>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</si>
  <si>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</si>
  <si>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</si>
  <si>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</si>
  <si>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</si>
  <si>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</si>
  <si>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</si>
  <si>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</si>
  <si>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</si>
  <si>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</si>
  <si>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</si>
  <si>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</si>
  <si>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</si>
  <si>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</si>
  <si>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</si>
  <si>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</si>
  <si>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</si>
  <si>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</si>
  <si>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</si>
  <si>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</si>
  <si>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</si>
  <si>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</si>
  <si>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</si>
  <si>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</si>
  <si>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</si>
  <si>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</si>
  <si>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</si>
  <si>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</si>
  <si>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</si>
  <si>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</si>
  <si>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</si>
  <si>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</si>
  <si>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</si>
  <si>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</si>
  <si>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</si>
  <si>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</si>
  <si>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</si>
  <si>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</si>
  <si>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</si>
  <si>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</si>
  <si>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</si>
  <si>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</si>
  <si>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</si>
  <si>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</si>
  <si>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</si>
  <si>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</si>
  <si>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</si>
  <si>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</si>
  <si>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</si>
  <si>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</si>
  <si>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</si>
  <si>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</si>
  <si>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</si>
  <si>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</si>
  <si>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</si>
  <si>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</si>
  <si>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</si>
  <si>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</si>
  <si>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</si>
  <si>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</si>
  <si>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</si>
  <si>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</si>
  <si>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</si>
  <si>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</si>
  <si>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</si>
  <si>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</si>
  <si>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</si>
  <si>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</si>
  <si>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</si>
  <si>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</si>
  <si>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</si>
  <si>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</si>
  <si>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</si>
  <si>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</si>
  <si>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</si>
  <si>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</si>
  <si>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</si>
  <si>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</si>
  <si>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</si>
  <si>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</si>
  <si>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</si>
  <si>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</si>
  <si>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</si>
  <si>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</si>
  <si>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</si>
  <si>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</si>
  <si>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</si>
  <si>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</si>
  <si>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</si>
  <si>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</si>
  <si>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</si>
  <si>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</si>
  <si>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</si>
  <si>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</si>
  <si>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</si>
  <si>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</si>
  <si>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</si>
  <si>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</si>
  <si>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</si>
  <si>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</si>
  <si>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</si>
  <si>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</si>
  <si>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</si>
  <si>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</si>
  <si>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</si>
  <si>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</si>
  <si>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</si>
  <si>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</si>
  <si>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</si>
  <si>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</si>
  <si>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</si>
  <si>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</si>
  <si>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</si>
  <si>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</si>
  <si>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</si>
  <si>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</si>
  <si>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</si>
  <si>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</si>
  <si>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</si>
  <si>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</si>
  <si>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</si>
  <si>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</si>
  <si>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</si>
  <si>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</si>
  <si>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</si>
  <si>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</si>
  <si>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</si>
  <si>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</si>
  <si>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</si>
  <si>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</si>
  <si>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</si>
  <si>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</si>
  <si>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</si>
  <si>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</si>
  <si>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</si>
  <si>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</si>
  <si>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</si>
  <si>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</si>
  <si>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</si>
  <si>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</si>
  <si>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</si>
  <si>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</si>
  <si>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</si>
  <si>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</si>
  <si>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</si>
  <si>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</si>
  <si>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</si>
  <si>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</si>
  <si>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</si>
  <si>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</si>
  <si>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</si>
  <si>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</si>
  <si>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</si>
  <si>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</si>
  <si>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</si>
  <si>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</si>
  <si>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</si>
  <si>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</si>
  <si>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</si>
  <si>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</si>
  <si>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</si>
  <si>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</si>
  <si>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</si>
  <si>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</si>
  <si>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</si>
  <si>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</si>
  <si>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</si>
  <si>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</si>
  <si>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</si>
  <si>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</si>
  <si>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</si>
  <si>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</si>
  <si>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</si>
  <si>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</si>
  <si>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</si>
  <si>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</si>
  <si>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</si>
  <si>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</si>
  <si>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</si>
  <si>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</si>
  <si>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</si>
  <si>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</si>
  <si>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</si>
  <si>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</si>
  <si>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</si>
  <si>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</si>
  <si>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</si>
  <si>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</si>
  <si>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</si>
  <si>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</si>
  <si>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</si>
  <si>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</si>
  <si>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</si>
  <si>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</si>
  <si>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</si>
  <si>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</si>
  <si>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</si>
  <si>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</si>
  <si>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</si>
  <si>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</si>
  <si>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</si>
  <si>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</si>
  <si>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</si>
  <si>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</si>
  <si>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</si>
  <si>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</si>
  <si>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</si>
  <si>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</si>
  <si>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</si>
  <si>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</si>
  <si>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</si>
  <si>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</si>
  <si>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</si>
  <si>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</si>
  <si>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</si>
  <si>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</si>
  <si>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</si>
  <si>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</si>
  <si>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</si>
  <si>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</si>
  <si>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</si>
  <si>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</si>
  <si>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</si>
  <si>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</si>
  <si>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</si>
  <si>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</si>
  <si>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</si>
  <si>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</si>
  <si>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</si>
  <si>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</si>
  <si>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</si>
  <si>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</si>
  <si>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</si>
  <si>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</si>
  <si>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</si>
  <si>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</si>
  <si>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</si>
  <si>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</si>
  <si>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</si>
  <si>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</si>
  <si>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</si>
  <si>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</si>
  <si>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</si>
  <si>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</si>
  <si>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</si>
  <si>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</si>
  <si>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</si>
  <si>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</si>
  <si>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</si>
  <si>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</si>
  <si>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</si>
  <si>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</si>
  <si>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</si>
  <si>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</si>
  <si>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</si>
  <si>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</si>
  <si>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</si>
  <si>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</si>
  <si>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</si>
  <si>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</si>
  <si>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</si>
  <si>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</si>
  <si>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</si>
  <si>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</si>
  <si>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</si>
  <si>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</si>
  <si>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</si>
  <si>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</si>
  <si>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</si>
  <si>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</si>
  <si>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</si>
  <si>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</si>
  <si>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</si>
  <si>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</si>
  <si>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</si>
  <si>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</si>
  <si>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</si>
  <si>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</si>
  <si>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</si>
  <si>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</si>
  <si>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</si>
  <si>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</si>
  <si>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</si>
  <si>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</si>
  <si>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</si>
  <si>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</si>
  <si>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</si>
  <si>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</si>
  <si>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</si>
  <si>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</si>
  <si>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</si>
  <si>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</si>
  <si>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</si>
  <si>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</si>
  <si>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</si>
  <si>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</si>
  <si>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</si>
  <si>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</si>
  <si>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</si>
  <si>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</si>
  <si>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</si>
  <si>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</si>
  <si>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</si>
  <si>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</si>
  <si>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</si>
  <si>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</si>
  <si>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</si>
  <si>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</si>
  <si>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</si>
  <si>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</si>
  <si>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</si>
  <si>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</si>
  <si>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</si>
  <si>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</si>
  <si>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</si>
  <si>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</si>
  <si>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</si>
  <si>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</si>
  <si>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</si>
  <si>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</si>
  <si>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</si>
  <si>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</si>
  <si>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</si>
  <si>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</si>
  <si>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</si>
  <si>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</si>
  <si>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</si>
  <si>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</si>
  <si>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</si>
  <si>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</si>
  <si>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</si>
  <si>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</si>
  <si>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</si>
  <si>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</si>
  <si>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</si>
  <si>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</si>
  <si>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</si>
  <si>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</si>
  <si>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</si>
  <si>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</si>
  <si>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</si>
  <si>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</si>
  <si>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</si>
  <si>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</si>
  <si>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</si>
  <si>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</si>
  <si>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</si>
  <si>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</si>
  <si>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</si>
  <si>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</si>
  <si>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</si>
  <si>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</si>
  <si>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</si>
  <si>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</si>
  <si>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</si>
  <si>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</si>
  <si>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</si>
  <si>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</si>
  <si>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</si>
  <si>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</si>
  <si>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</si>
  <si>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</si>
  <si>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</si>
  <si>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</si>
  <si>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</si>
  <si>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</si>
  <si>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</si>
  <si>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</si>
  <si>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</si>
  <si>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</si>
  <si>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</si>
  <si>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</si>
  <si>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</si>
  <si>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</si>
  <si>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</si>
  <si>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</si>
  <si>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</si>
  <si>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</si>
  <si>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</si>
  <si>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</si>
  <si>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</si>
  <si>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</si>
  <si>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</si>
  <si>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</si>
  <si>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</si>
  <si>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</si>
  <si>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</si>
  <si>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</si>
  <si>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</si>
  <si>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</si>
  <si>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</si>
  <si>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</si>
  <si>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</si>
  <si>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</si>
  <si>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</si>
  <si>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</si>
  <si>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</si>
  <si>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</si>
  <si>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</si>
  <si>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</si>
  <si>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</si>
  <si>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</si>
  <si>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</si>
  <si>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</si>
  <si>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</si>
  <si>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</si>
  <si>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</si>
  <si>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</si>
  <si>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</si>
  <si>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</si>
  <si>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</si>
  <si>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</si>
  <si>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</si>
  <si>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</si>
  <si>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</si>
  <si>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</si>
  <si>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</si>
  <si>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</si>
  <si>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</si>
  <si>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</si>
  <si>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</si>
  <si>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</si>
  <si>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</si>
  <si>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</si>
  <si>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</si>
  <si>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</si>
  <si>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</si>
  <si>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</si>
  <si>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</si>
  <si>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</si>
  <si>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</si>
  <si>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</si>
  <si>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</si>
  <si>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</si>
  <si>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</si>
  <si>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</si>
  <si>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</si>
  <si>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</si>
  <si>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</si>
  <si>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</si>
  <si>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</si>
  <si>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</si>
  <si>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</si>
  <si>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</si>
  <si>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</si>
  <si>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</si>
  <si>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</si>
  <si>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</si>
  <si>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</si>
  <si>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</si>
  <si>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</si>
  <si>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</si>
  <si>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</si>
  <si>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</si>
  <si>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</si>
  <si>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</si>
  <si>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</si>
  <si>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</si>
  <si>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</si>
  <si>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</si>
  <si>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</si>
  <si>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</si>
  <si>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</si>
  <si>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</si>
  <si>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</si>
  <si>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</si>
  <si>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</si>
  <si>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</si>
  <si>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</si>
  <si>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</si>
  <si>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</si>
  <si>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</si>
  <si>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</si>
  <si>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</si>
  <si>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</si>
  <si>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</si>
  <si>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</si>
  <si>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</si>
  <si>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</si>
  <si>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</si>
  <si>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</si>
  <si>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</si>
  <si>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</si>
  <si>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</si>
  <si>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</si>
  <si>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</si>
  <si>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</si>
  <si>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</si>
  <si>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</si>
  <si>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</si>
  <si>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</si>
  <si>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</si>
  <si>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</si>
  <si>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</si>
  <si>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</si>
  <si>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</si>
  <si>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</si>
  <si>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</si>
  <si>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</si>
  <si>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</si>
  <si>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</si>
  <si>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</si>
  <si>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</si>
  <si>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</si>
  <si>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</si>
  <si>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</si>
  <si>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</si>
  <si>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</si>
  <si>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</si>
  <si>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</si>
  <si>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</si>
  <si>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</si>
  <si>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</si>
  <si>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</si>
  <si>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</si>
  <si>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</si>
  <si>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</si>
  <si>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</si>
  <si>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</si>
  <si>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</si>
  <si>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</si>
  <si>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</si>
  <si>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</si>
  <si>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</si>
  <si>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</si>
  <si>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</si>
  <si>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</si>
  <si>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</si>
  <si>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</si>
  <si>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</si>
  <si>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</si>
  <si>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</si>
  <si>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</si>
  <si>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</si>
  <si>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</si>
  <si>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</si>
  <si>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</si>
  <si>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</si>
  <si>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</si>
  <si>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</si>
  <si>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</si>
  <si>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</si>
  <si>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</si>
  <si>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</si>
  <si>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</si>
  <si>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</si>
  <si>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</si>
  <si>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</si>
  <si>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</si>
  <si>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</si>
  <si>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</si>
  <si>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</si>
  <si>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</si>
  <si>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</si>
  <si>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</si>
  <si>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</si>
  <si>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</si>
  <si>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</si>
  <si>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</si>
  <si>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</si>
  <si>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</si>
  <si>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</si>
  <si>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</si>
  <si>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</si>
  <si>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</si>
  <si>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</si>
  <si>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</si>
  <si>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</si>
  <si>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</si>
  <si>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</si>
  <si>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</si>
  <si>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</si>
  <si>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</si>
  <si>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</si>
  <si>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</si>
  <si>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</si>
  <si>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</si>
  <si>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</si>
  <si>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</si>
  <si>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</si>
  <si>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</si>
  <si>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</si>
  <si>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</si>
  <si>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</si>
  <si>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</si>
  <si>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</si>
  <si>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</si>
  <si>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</si>
  <si>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</si>
  <si>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</si>
  <si>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</si>
  <si>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</si>
  <si>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</si>
  <si>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</si>
  <si>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</si>
  <si>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</si>
  <si>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</si>
  <si>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</si>
  <si>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</si>
  <si>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</si>
  <si>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</si>
  <si>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</si>
  <si>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</si>
  <si>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</si>
  <si>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</si>
  <si>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</si>
  <si>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</si>
  <si>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</si>
  <si>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</si>
  <si>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</si>
  <si>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</si>
  <si>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</si>
  <si>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</si>
  <si>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</si>
  <si>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</si>
  <si>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</si>
  <si>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</si>
  <si>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</si>
  <si>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</si>
  <si>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</si>
  <si>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</si>
  <si>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</si>
  <si>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</si>
  <si>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</si>
  <si>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</si>
  <si>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</si>
  <si>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</si>
  <si>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</si>
  <si>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</si>
  <si>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</si>
  <si>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</si>
  <si>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</si>
  <si>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</si>
  <si>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</si>
  <si>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</si>
  <si>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</si>
  <si>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</si>
  <si>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</si>
  <si>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</si>
  <si>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</si>
  <si>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</si>
  <si>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</si>
  <si>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</si>
  <si>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</si>
  <si>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</si>
  <si>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</si>
  <si>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</si>
  <si>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</si>
  <si>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</si>
  <si>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</si>
  <si>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</si>
  <si>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</si>
  <si>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</si>
  <si>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</si>
  <si>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</si>
  <si>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</si>
  <si>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</si>
  <si>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</si>
  <si>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</si>
  <si>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</si>
  <si>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</si>
  <si>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</si>
  <si>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</si>
  <si>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</si>
  <si>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</si>
  <si>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</si>
  <si>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</si>
  <si>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</si>
  <si>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</si>
  <si>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</si>
  <si>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</si>
  <si>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</si>
  <si>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</si>
  <si>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</si>
  <si>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</si>
  <si>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</si>
  <si>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</si>
  <si>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</si>
  <si>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</si>
  <si>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</si>
  <si>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</si>
  <si>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</si>
  <si>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</si>
  <si>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</si>
  <si>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</si>
  <si>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</si>
  <si>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</si>
  <si>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</si>
  <si>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</si>
  <si>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</si>
  <si>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</si>
  <si>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</si>
  <si>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</si>
  <si>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</si>
  <si>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</si>
  <si>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</si>
  <si>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</si>
  <si>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</si>
  <si>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</si>
  <si>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</si>
  <si>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</si>
  <si>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</si>
  <si>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</si>
  <si>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</si>
  <si>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</si>
  <si>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</si>
  <si>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</si>
  <si>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</si>
  <si>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</si>
  <si>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</si>
  <si>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</si>
  <si>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</si>
  <si>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</si>
  <si>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</si>
  <si>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</si>
  <si>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</si>
  <si>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</si>
  <si>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</si>
  <si>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</si>
  <si>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</si>
  <si>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</si>
  <si>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</si>
  <si>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</si>
  <si>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</si>
  <si>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</si>
  <si>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</si>
  <si>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</si>
  <si>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</si>
  <si>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</si>
  <si>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</si>
  <si>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</si>
  <si>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</si>
  <si>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</si>
  <si>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</si>
  <si>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</si>
  <si>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</si>
  <si>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</si>
  <si>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</si>
  <si>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</si>
  <si>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</si>
  <si>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</si>
  <si>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</si>
  <si>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</si>
  <si>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</si>
  <si>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</si>
  <si>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</si>
  <si>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</si>
  <si>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</si>
  <si>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</si>
  <si>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</si>
  <si>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</si>
  <si>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</si>
  <si>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</si>
  <si>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</si>
  <si>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</si>
  <si>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</si>
  <si>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</si>
  <si>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</si>
  <si>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</si>
  <si>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</si>
  <si>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</si>
  <si>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</si>
  <si>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</si>
  <si>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</si>
  <si>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</si>
  <si>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</si>
  <si>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</si>
  <si>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</si>
  <si>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</si>
  <si>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</si>
  <si>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</si>
  <si>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</si>
  <si>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</si>
  <si>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</si>
  <si>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</si>
  <si>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</si>
  <si>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</si>
  <si>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</si>
  <si>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</si>
  <si>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</si>
  <si>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</si>
  <si>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</si>
  <si>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</si>
  <si>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</si>
  <si>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</si>
  <si>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</si>
  <si>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</si>
  <si>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</si>
  <si>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</si>
  <si>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</si>
  <si>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</si>
  <si>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</si>
  <si>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</si>
  <si>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</si>
  <si>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</si>
  <si>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</si>
  <si>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</si>
  <si>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</si>
  <si>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</si>
  <si>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</si>
  <si>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</si>
  <si>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</si>
  <si>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</si>
  <si>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</si>
  <si>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</si>
  <si>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</si>
  <si>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</si>
  <si>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</si>
  <si>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</si>
  <si>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</si>
  <si>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</si>
  <si>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</si>
  <si>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</si>
  <si>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</si>
  <si>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</si>
  <si>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</si>
  <si>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</si>
  <si>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</si>
  <si>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</si>
  <si>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</si>
  <si>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</si>
  <si>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</si>
  <si>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</si>
  <si>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</si>
  <si>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</si>
  <si>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</si>
  <si>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</si>
  <si>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</si>
  <si>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</si>
  <si>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</si>
  <si>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</si>
  <si>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</si>
  <si>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</si>
  <si>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</si>
  <si>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</si>
  <si>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</si>
  <si>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</si>
  <si>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</si>
  <si>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</si>
  <si>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</si>
  <si>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</si>
  <si>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</si>
  <si>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</si>
  <si>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</si>
  <si>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</si>
  <si>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</si>
  <si>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</si>
  <si>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</si>
  <si>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</si>
  <si>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</si>
  <si>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</si>
  <si>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</si>
  <si>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</si>
  <si>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</si>
  <si>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</si>
  <si>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</si>
  <si>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</si>
  <si>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</si>
  <si>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</si>
  <si>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</si>
  <si>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</si>
  <si>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</si>
  <si>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</si>
  <si>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</si>
  <si>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</si>
  <si>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</si>
  <si>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</si>
  <si>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</si>
  <si>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</si>
  <si>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</si>
  <si>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</si>
  <si>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</si>
  <si>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</si>
  <si>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</si>
  <si>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</si>
  <si>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</si>
  <si>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</si>
  <si>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</si>
  <si>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</si>
  <si>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</si>
  <si>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</si>
  <si>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</si>
  <si>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</si>
  <si>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</si>
  <si>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</si>
  <si>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</si>
  <si>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</si>
  <si>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</si>
  <si>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</si>
  <si>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</si>
  <si>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</si>
  <si>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</si>
  <si>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</si>
  <si>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</si>
  <si>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</si>
  <si>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</si>
  <si>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</si>
  <si>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</si>
  <si>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</si>
  <si>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</si>
  <si>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</si>
  <si>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</si>
  <si>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</si>
  <si>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</si>
  <si>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</si>
  <si>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</si>
  <si>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</si>
  <si>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</si>
  <si>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</si>
  <si>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</si>
  <si>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</si>
  <si>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</si>
  <si>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</si>
  <si>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</si>
  <si>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</si>
  <si>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</si>
  <si>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</si>
  <si>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</si>
  <si>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</si>
  <si>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</si>
  <si>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</si>
  <si>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</si>
  <si>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</si>
  <si>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</si>
  <si>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</si>
  <si>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</si>
  <si>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</si>
  <si>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</si>
  <si>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</si>
  <si>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</si>
  <si>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</si>
  <si>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</si>
  <si>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</si>
  <si>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</si>
  <si>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</si>
  <si>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</si>
  <si>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</si>
  <si>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</si>
  <si>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</si>
  <si>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</si>
  <si>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</si>
  <si>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</si>
  <si>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</si>
  <si>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</si>
  <si>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</si>
  <si>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</si>
  <si>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</si>
  <si>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</si>
  <si>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</si>
  <si>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</si>
  <si>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</si>
  <si>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</si>
  <si>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</si>
  <si>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</si>
  <si>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</si>
  <si>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</si>
  <si>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</si>
  <si>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</si>
  <si>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</si>
  <si>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</si>
  <si>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</si>
  <si>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</si>
  <si>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</si>
  <si>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</si>
  <si>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</si>
  <si>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</si>
  <si>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</si>
  <si>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</si>
  <si>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</si>
  <si>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</si>
  <si>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</si>
  <si>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</si>
  <si>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</si>
  <si>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</si>
  <si>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</si>
  <si>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</si>
  <si>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</si>
  <si>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</si>
  <si>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</si>
  <si>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</si>
  <si>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</si>
  <si>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</si>
  <si>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</si>
  <si>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</si>
  <si>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</si>
  <si>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</si>
  <si>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</si>
  <si>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</si>
  <si>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</si>
  <si>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</si>
  <si>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</si>
  <si>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</si>
  <si>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</si>
  <si>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</si>
  <si>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</si>
  <si>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</si>
  <si>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</si>
  <si>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</si>
  <si>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</si>
  <si>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</si>
  <si>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</si>
  <si>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</si>
  <si>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</si>
  <si>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</si>
  <si>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</si>
  <si>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</si>
  <si>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</si>
  <si>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</si>
  <si>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</si>
  <si>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</si>
  <si>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</si>
  <si>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</si>
  <si>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</si>
  <si>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</si>
  <si>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</si>
  <si>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</si>
  <si>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</si>
  <si>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</si>
  <si>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</si>
  <si>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</si>
  <si>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</si>
  <si>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</si>
  <si>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</si>
  <si>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</si>
  <si>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</si>
  <si>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</si>
  <si>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</si>
  <si>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</si>
  <si>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</si>
  <si>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</si>
  <si>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</si>
  <si>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</si>
  <si>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</si>
  <si>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</si>
  <si>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</si>
  <si>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</si>
  <si>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</si>
  <si>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</si>
  <si>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</si>
  <si>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</si>
  <si>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</si>
  <si>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</si>
  <si>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</si>
  <si>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</si>
  <si>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</si>
  <si>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</si>
  <si>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</si>
  <si>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</si>
  <si>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</si>
  <si>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</si>
  <si>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</si>
  <si>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</si>
  <si>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</si>
  <si>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</si>
  <si>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</si>
  <si>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</si>
  <si>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</si>
  <si>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</si>
  <si>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</si>
  <si>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</si>
  <si>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</si>
  <si>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</si>
  <si>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</si>
  <si>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</si>
  <si>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</si>
  <si>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</si>
  <si>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</si>
  <si>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</si>
  <si>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</si>
  <si>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</si>
  <si>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</si>
  <si>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</si>
  <si>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</si>
  <si>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</si>
  <si>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</si>
  <si>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</si>
  <si>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</si>
  <si>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</si>
  <si>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</si>
  <si>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</si>
  <si>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</si>
  <si>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</si>
  <si>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</si>
  <si>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</si>
  <si>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</si>
  <si>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</si>
  <si>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</si>
  <si>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</si>
  <si>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</si>
  <si>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</si>
  <si>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</si>
  <si>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</si>
  <si>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</si>
  <si>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</si>
  <si>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</si>
  <si>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</si>
  <si>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</si>
  <si>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</si>
  <si>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</si>
  <si>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</si>
  <si>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</si>
  <si>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</si>
  <si>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</si>
  <si>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</si>
  <si>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</si>
  <si>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</si>
  <si>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</si>
  <si>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</si>
  <si>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</si>
  <si>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</si>
  <si>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</si>
  <si>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</si>
  <si>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</si>
  <si>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</si>
  <si>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</si>
  <si>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</si>
  <si>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</si>
  <si>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</si>
  <si>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</si>
  <si>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</si>
  <si>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</si>
  <si>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</si>
  <si>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</si>
  <si>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</si>
  <si>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</si>
  <si>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</si>
  <si>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</si>
  <si>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</si>
  <si>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</si>
  <si>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</si>
  <si>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</si>
  <si>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</si>
  <si>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</si>
  <si>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</si>
  <si>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</si>
  <si>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</si>
  <si>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</si>
  <si>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</si>
  <si>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</si>
  <si>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</si>
  <si>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</si>
  <si>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</si>
  <si>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</si>
  <si>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</si>
  <si>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</si>
  <si>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</si>
  <si>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</si>
  <si>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</si>
  <si>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</si>
  <si>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</si>
  <si>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</si>
  <si>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</si>
  <si>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</si>
  <si>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</si>
  <si>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</si>
  <si>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</si>
  <si>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</si>
  <si>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</si>
  <si>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</si>
  <si>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</si>
  <si>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</si>
  <si>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</si>
  <si>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</si>
  <si>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</si>
  <si>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</si>
  <si>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</si>
  <si>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</si>
  <si>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</si>
  <si>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</si>
  <si>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</si>
  <si>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</si>
  <si>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</si>
  <si>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</si>
  <si>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</si>
  <si>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</si>
  <si>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</si>
  <si>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</si>
  <si>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</si>
  <si>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</si>
  <si>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</si>
  <si>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</si>
  <si>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</si>
  <si>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</si>
  <si>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</si>
  <si>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</si>
  <si>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</si>
  <si>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</si>
  <si>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</si>
  <si>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</si>
  <si>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</si>
  <si>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</si>
  <si>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</si>
  <si>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</si>
  <si>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</si>
  <si>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</si>
  <si>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</si>
  <si>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</si>
  <si>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</si>
  <si>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</si>
  <si>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</si>
  <si>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</si>
  <si>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</si>
  <si>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</si>
  <si>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</si>
  <si>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</si>
  <si>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</si>
  <si>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</si>
  <si>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</si>
  <si>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</si>
  <si>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</si>
  <si>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</si>
  <si>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</si>
  <si>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</si>
  <si>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</si>
  <si>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</si>
  <si>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</si>
  <si>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</si>
  <si>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</si>
  <si>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</si>
  <si>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</si>
  <si>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</si>
  <si>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</si>
  <si>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</si>
  <si>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</si>
  <si>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</si>
  <si>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</si>
  <si>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</si>
  <si>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</si>
  <si>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</si>
  <si>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</si>
  <si>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</si>
  <si>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</si>
  <si>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</si>
  <si>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</si>
  <si>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</si>
  <si>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</si>
  <si>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</si>
  <si>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</si>
  <si>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</si>
  <si>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</si>
  <si>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</si>
  <si>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</si>
  <si>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</si>
  <si>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</si>
  <si>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</si>
  <si>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</si>
  <si>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</si>
  <si>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</si>
  <si>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</si>
  <si>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</si>
  <si>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</si>
  <si>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</si>
  <si>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</si>
  <si>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</si>
  <si>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</si>
  <si>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</si>
  <si>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</si>
  <si>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</si>
  <si>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</si>
  <si>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</si>
  <si>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</si>
  <si>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</si>
  <si>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</si>
  <si>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</si>
  <si>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</si>
  <si>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</si>
  <si>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</si>
  <si>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</si>
  <si>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</si>
  <si>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</si>
  <si>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</si>
  <si>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</si>
  <si>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</si>
  <si>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</si>
  <si>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</si>
  <si>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</si>
  <si>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</si>
  <si>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</si>
  <si>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</si>
  <si>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</si>
  <si>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</si>
  <si>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</si>
  <si>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</si>
  <si>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</si>
  <si>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</si>
  <si>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</si>
  <si>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</si>
  <si>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</si>
  <si>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</si>
  <si>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</si>
  <si>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</si>
  <si>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</si>
  <si>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</si>
  <si>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</si>
  <si>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</si>
  <si>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</si>
  <si>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</si>
  <si>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</si>
  <si>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</si>
  <si>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</si>
  <si>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</si>
  <si>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</si>
  <si>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</si>
  <si>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</si>
  <si>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</si>
  <si>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</si>
  <si>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</si>
  <si>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</si>
  <si>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</si>
  <si>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</si>
  <si>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</si>
  <si>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</si>
  <si>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</si>
  <si>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</si>
  <si>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</si>
  <si>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</si>
  <si>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</si>
  <si>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</si>
  <si>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</si>
  <si>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</si>
  <si>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</si>
  <si>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</si>
  <si>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</si>
  <si>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</si>
  <si>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</si>
  <si>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</si>
  <si>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</si>
  <si>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</si>
  <si>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</si>
  <si>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</si>
  <si>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</si>
  <si>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</si>
  <si>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</si>
  <si>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</si>
  <si>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</si>
  <si>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</si>
  <si>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</si>
  <si>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</si>
  <si>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</si>
  <si>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</si>
  <si>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</si>
  <si>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</si>
  <si>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</si>
  <si>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</si>
  <si>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</si>
  <si>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</si>
  <si>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</si>
  <si>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</si>
  <si>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</si>
  <si>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</si>
  <si>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</si>
  <si>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</si>
  <si>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</si>
  <si>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</si>
  <si>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</si>
  <si>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</si>
  <si>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</si>
  <si>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</si>
  <si>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</si>
  <si>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</si>
  <si>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</si>
  <si>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</si>
  <si>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</si>
  <si>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</si>
  <si>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</si>
  <si>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</si>
  <si>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</si>
  <si>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</si>
  <si>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</si>
  <si>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</si>
  <si>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</si>
  <si>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</si>
  <si>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</si>
  <si>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</si>
  <si>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</si>
  <si>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</si>
  <si>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</si>
  <si>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</si>
  <si>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</si>
  <si>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</si>
  <si>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</si>
  <si>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</si>
  <si>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</si>
  <si>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</si>
  <si>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</si>
  <si>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</si>
  <si>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</si>
  <si>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</si>
  <si>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</si>
  <si>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</si>
  <si>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</si>
  <si>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</si>
  <si>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</si>
  <si>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</si>
  <si>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</si>
  <si>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</si>
  <si>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</si>
  <si>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</si>
  <si>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</si>
  <si>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</si>
  <si>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</si>
  <si>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</si>
  <si>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</si>
  <si>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</si>
  <si>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</si>
  <si>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</si>
  <si>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</si>
  <si>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</si>
  <si>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</si>
  <si>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</si>
  <si>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</si>
  <si>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</si>
  <si>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</si>
  <si>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</si>
  <si>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</si>
  <si>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</si>
  <si>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</si>
  <si>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</si>
  <si>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</si>
  <si>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</si>
  <si>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</si>
  <si>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</si>
  <si>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</si>
  <si>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</si>
  <si>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</si>
  <si>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</si>
  <si>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</si>
  <si>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</si>
  <si>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</si>
  <si>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</si>
  <si>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</si>
  <si>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</si>
  <si>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</si>
  <si>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</si>
  <si>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</si>
  <si>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</si>
  <si>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</si>
  <si>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</si>
  <si>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</si>
  <si>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</si>
  <si>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</si>
  <si>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</si>
  <si>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</si>
  <si>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</si>
  <si>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</si>
  <si>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</si>
  <si>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</si>
  <si>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</si>
  <si>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</si>
  <si>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</si>
  <si>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</si>
  <si>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</si>
  <si>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</si>
  <si>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</si>
  <si>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</si>
  <si>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</si>
  <si>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</si>
  <si>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</si>
  <si>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</si>
  <si>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</si>
  <si>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</si>
  <si>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</si>
  <si>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</si>
  <si>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</si>
  <si>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</si>
  <si>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</si>
  <si>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</si>
  <si>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</si>
  <si>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</si>
  <si>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</si>
  <si>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</si>
  <si>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</si>
  <si>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</si>
  <si>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</si>
  <si>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</si>
  <si>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</si>
  <si>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</si>
  <si>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</si>
  <si>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</si>
  <si>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</si>
  <si>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</si>
  <si>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</si>
  <si>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</si>
  <si>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</si>
  <si>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</si>
  <si>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</si>
  <si>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</si>
  <si>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</si>
  <si>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</si>
  <si>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</si>
  <si>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</si>
  <si>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</si>
  <si>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</si>
  <si>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</si>
  <si>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</si>
  <si>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</si>
  <si>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</si>
  <si>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</si>
  <si>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</si>
  <si>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</si>
  <si>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</si>
  <si>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</si>
  <si>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</si>
  <si>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</si>
  <si>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</si>
  <si>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</si>
  <si>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</si>
  <si>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</si>
  <si>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</si>
  <si>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</si>
  <si>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</si>
  <si>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</si>
  <si>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</si>
  <si>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</si>
  <si>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</si>
  <si>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</si>
  <si>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</si>
  <si>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</si>
  <si>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</si>
  <si>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</si>
  <si>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</si>
  <si>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</si>
  <si>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</si>
  <si>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</si>
  <si>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</si>
  <si>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</si>
  <si>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</si>
  <si>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</si>
  <si>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</si>
  <si>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</si>
  <si>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</si>
  <si>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</si>
  <si>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</si>
  <si>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</si>
  <si>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</si>
  <si>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</si>
  <si>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</si>
  <si>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</si>
  <si>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</si>
  <si>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</si>
  <si>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</si>
  <si>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</si>
  <si>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</si>
  <si>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</si>
  <si>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</si>
  <si>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</si>
  <si>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</si>
  <si>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</si>
  <si>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</si>
  <si>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</si>
  <si>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</si>
  <si>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</si>
  <si>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</si>
  <si>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</si>
  <si>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</si>
  <si>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</si>
  <si>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</si>
  <si>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</si>
  <si>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</si>
  <si>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</si>
  <si>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</si>
  <si>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</si>
  <si>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</si>
  <si>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</si>
  <si>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</si>
  <si>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</si>
  <si>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</si>
  <si>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</si>
  <si>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</si>
  <si>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</si>
  <si>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</si>
  <si>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</si>
  <si>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</si>
  <si>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</si>
  <si>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</si>
  <si>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</si>
  <si>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</si>
  <si>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</si>
  <si>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</si>
  <si>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</si>
  <si>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</si>
  <si>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</si>
  <si>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</si>
  <si>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</si>
  <si>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</si>
  <si>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</si>
  <si>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</si>
  <si>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</si>
  <si>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</si>
  <si>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</si>
  <si>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</si>
  <si>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</si>
  <si>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</si>
  <si>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</si>
  <si>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</si>
  <si>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</si>
  <si>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</si>
  <si>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</si>
  <si>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</si>
  <si>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</si>
  <si>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</si>
  <si>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</si>
  <si>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</si>
  <si>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</si>
  <si>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</si>
  <si>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</si>
  <si>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</si>
  <si>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</si>
  <si>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</si>
  <si>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</si>
  <si>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</si>
  <si>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</si>
  <si>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</si>
  <si>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</si>
  <si>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</si>
  <si>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</si>
  <si>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</si>
  <si>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</si>
  <si>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</si>
  <si>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</si>
  <si>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</si>
  <si>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</si>
  <si>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</si>
  <si>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</si>
  <si>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</si>
  <si>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</si>
  <si>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</si>
  <si>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</si>
  <si>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</si>
  <si>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</si>
  <si>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</si>
  <si>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</si>
  <si>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</si>
  <si>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</si>
  <si>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</si>
  <si>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</si>
  <si>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</si>
  <si>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</si>
  <si>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</si>
  <si>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</si>
  <si>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</si>
  <si>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</si>
  <si>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</si>
  <si>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</si>
  <si>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</si>
  <si>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</si>
  <si>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</si>
  <si>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</si>
  <si>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</si>
  <si>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</si>
  <si>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</si>
  <si>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</si>
  <si>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</si>
  <si>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</si>
  <si>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</si>
  <si>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</si>
  <si>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</si>
  <si>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</si>
  <si>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</si>
  <si>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</si>
  <si>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</si>
  <si>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</si>
  <si>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</si>
  <si>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</si>
  <si>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</si>
  <si>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</si>
  <si>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</si>
  <si>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</si>
  <si>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</si>
  <si>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</si>
  <si>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</si>
  <si>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</si>
  <si>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</si>
  <si>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</si>
  <si>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</si>
  <si>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</si>
  <si>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</si>
  <si>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</si>
  <si>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</si>
  <si>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</si>
  <si>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</si>
  <si>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</si>
  <si>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</si>
  <si>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</si>
  <si>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</si>
  <si>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</si>
  <si>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</si>
  <si>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</si>
  <si>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</si>
  <si>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</si>
  <si>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</si>
  <si>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</si>
  <si>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</si>
  <si>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</si>
  <si>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</si>
  <si>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</si>
  <si>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</si>
  <si>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</si>
  <si>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</si>
  <si>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</si>
  <si>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</si>
  <si>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</si>
  <si>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</si>
  <si>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</si>
  <si>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</si>
  <si>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</si>
  <si>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</si>
  <si>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</si>
  <si>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</si>
  <si>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</si>
  <si>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</si>
  <si>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</si>
  <si>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</si>
  <si>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</si>
  <si>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</si>
  <si>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</si>
  <si>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</si>
  <si>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</si>
  <si>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</si>
  <si>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</si>
  <si>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</si>
  <si>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</si>
  <si>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</si>
  <si>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</si>
  <si>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</si>
  <si>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</si>
  <si>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</si>
  <si>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</si>
  <si>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</si>
  <si>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</si>
  <si>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</si>
  <si>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</si>
  <si>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</si>
  <si>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</si>
  <si>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</si>
  <si>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</si>
  <si>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</si>
  <si>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</si>
  <si>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</si>
  <si>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</si>
  <si>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</si>
  <si>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</si>
  <si>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</si>
  <si>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</si>
  <si>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</si>
  <si>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</si>
  <si>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</si>
  <si>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</si>
  <si>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</si>
  <si>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</si>
  <si>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</si>
  <si>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</si>
  <si>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</si>
  <si>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</si>
  <si>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</si>
  <si>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</si>
  <si>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</si>
  <si>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</si>
  <si>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</si>
  <si>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</si>
  <si>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</si>
  <si>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</si>
  <si>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</si>
  <si>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</si>
  <si>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</si>
  <si>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</si>
  <si>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</si>
  <si>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</si>
  <si>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</si>
  <si>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</si>
  <si>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</si>
  <si>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</si>
  <si>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</si>
  <si>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</si>
  <si>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</si>
  <si>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</si>
  <si>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</si>
  <si>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</si>
  <si>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</si>
  <si>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</si>
  <si>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</si>
  <si>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</si>
  <si>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</si>
  <si>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</si>
  <si>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</si>
  <si>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</si>
  <si>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</si>
  <si>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</si>
  <si>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</si>
  <si>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</si>
  <si>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</si>
  <si>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</si>
  <si>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</si>
  <si>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</si>
  <si>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</si>
  <si>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</si>
  <si>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</si>
  <si>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</si>
  <si>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</si>
  <si>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</si>
  <si>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</si>
  <si>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</si>
  <si>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</si>
  <si>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</si>
  <si>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</si>
  <si>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</si>
  <si>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</si>
  <si>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</si>
  <si>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</si>
  <si>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</si>
  <si>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</si>
  <si>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</si>
  <si>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</si>
  <si>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</si>
  <si>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</si>
  <si>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</si>
  <si>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</si>
  <si>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</si>
  <si>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</si>
  <si>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</si>
  <si>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</si>
  <si>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</si>
  <si>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</si>
  <si>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</si>
  <si>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</si>
  <si>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</si>
  <si>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</si>
  <si>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</si>
  <si>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</si>
  <si>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</si>
  <si>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</si>
  <si>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</si>
  <si>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</si>
  <si>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</si>
  <si>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</si>
  <si>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</si>
  <si>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</si>
  <si>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</si>
  <si>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</si>
  <si>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</si>
  <si>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</si>
  <si>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</si>
  <si>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</si>
  <si>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</si>
  <si>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</si>
  <si>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</si>
  <si>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</si>
  <si>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</si>
  <si>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</si>
  <si>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</si>
  <si>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</si>
  <si>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</si>
  <si>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</si>
  <si>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</si>
  <si>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</si>
  <si>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</si>
  <si>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</si>
  <si>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</si>
  <si>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</si>
  <si>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</si>
  <si>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</si>
  <si>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</si>
  <si>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</si>
  <si>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</si>
  <si>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</si>
  <si>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</si>
  <si>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</si>
  <si>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</si>
  <si>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</si>
  <si>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</si>
  <si>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</si>
  <si>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</si>
  <si>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</si>
  <si>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</si>
  <si>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</si>
  <si>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</si>
  <si>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</si>
  <si>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</si>
  <si>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</si>
  <si>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</si>
  <si>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</si>
  <si>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</si>
  <si>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</si>
  <si>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</si>
  <si>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</si>
  <si>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</si>
  <si>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</si>
  <si>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</si>
  <si>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</si>
  <si>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</si>
  <si>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</si>
  <si>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</si>
  <si>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</si>
  <si>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</si>
  <si>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</si>
  <si>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</si>
  <si>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</si>
  <si>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</si>
  <si>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</si>
  <si>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</si>
  <si>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</si>
  <si>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</si>
  <si>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</si>
  <si>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</si>
  <si>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</si>
  <si>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</si>
  <si>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</si>
  <si>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</si>
  <si>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</si>
  <si>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</si>
  <si>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</si>
  <si>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</si>
  <si>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</si>
  <si>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</si>
  <si>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</si>
  <si>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</si>
  <si>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</si>
  <si>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</si>
  <si>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</si>
  <si>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</si>
  <si>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</si>
  <si>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</si>
  <si>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</si>
  <si>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</si>
  <si>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</si>
  <si>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</si>
  <si>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</si>
  <si>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</si>
  <si>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</si>
  <si>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</si>
  <si>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</si>
  <si>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</si>
  <si>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</si>
  <si>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</si>
  <si>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</si>
  <si>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</si>
  <si>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</si>
  <si>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</si>
  <si>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</si>
  <si>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</si>
  <si>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</si>
  <si>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</si>
  <si>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</si>
  <si>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</si>
  <si>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</si>
  <si>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</si>
  <si>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</si>
  <si>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</si>
  <si>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</si>
  <si>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</si>
  <si>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</si>
  <si>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</si>
  <si>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</si>
  <si>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</si>
  <si>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</si>
  <si>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</si>
  <si>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</si>
  <si>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</si>
  <si>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</si>
  <si>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</si>
  <si>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</si>
  <si>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</si>
  <si>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</si>
  <si>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</si>
  <si>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</si>
  <si>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</si>
  <si>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</si>
  <si>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</si>
  <si>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</si>
  <si>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</si>
  <si>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</si>
  <si>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</si>
  <si>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</si>
  <si>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</si>
  <si>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</si>
  <si>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</si>
  <si>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</si>
  <si>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</si>
  <si>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</si>
  <si>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</si>
  <si>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</si>
  <si>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</si>
  <si>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</si>
  <si>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</si>
  <si>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</si>
  <si>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</si>
  <si>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</si>
  <si>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</si>
  <si>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</si>
  <si>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</si>
  <si>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</si>
  <si>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</si>
  <si>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</si>
  <si>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</si>
  <si>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</si>
  <si>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</si>
  <si>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</si>
  <si>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</si>
  <si>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</si>
  <si>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</si>
  <si>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</si>
  <si>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</si>
  <si>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</si>
  <si>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</si>
  <si>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</si>
  <si>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</si>
  <si>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</si>
  <si>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</si>
  <si>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</si>
  <si>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</si>
  <si>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</si>
  <si>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</si>
  <si>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</si>
  <si>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</si>
  <si>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</si>
  <si>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</si>
  <si>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</si>
  <si>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</si>
  <si>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</si>
  <si>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</si>
  <si>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</si>
  <si>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</si>
  <si>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</si>
  <si>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</si>
  <si>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</si>
  <si>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</si>
  <si>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</si>
  <si>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</si>
  <si>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</si>
  <si>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</si>
  <si>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</si>
  <si>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</si>
  <si>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</si>
  <si>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</si>
  <si>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</si>
  <si>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</si>
  <si>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</si>
  <si>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</si>
  <si>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</si>
  <si>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</si>
  <si>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</si>
  <si>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</si>
  <si>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</si>
  <si>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</si>
  <si>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</si>
  <si>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</si>
  <si>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</si>
  <si>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</si>
  <si>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</si>
  <si>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</si>
  <si>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</si>
  <si>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</si>
  <si>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</si>
  <si>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</si>
  <si>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</si>
  <si>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</si>
  <si>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</si>
  <si>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</si>
  <si>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</si>
  <si>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</si>
  <si>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</si>
  <si>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</si>
  <si>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</si>
  <si>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</si>
  <si>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</si>
  <si>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</si>
  <si>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</si>
  <si>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</si>
  <si>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</si>
  <si>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</si>
  <si>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</si>
  <si>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</si>
  <si>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</si>
  <si>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</si>
  <si>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</si>
  <si>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</si>
  <si>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</si>
  <si>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</si>
  <si>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</si>
  <si>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</si>
  <si>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</si>
  <si>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</si>
  <si>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</si>
  <si>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</si>
  <si>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</si>
  <si>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</si>
  <si>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</si>
  <si>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</si>
  <si>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</si>
  <si>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</si>
  <si>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</si>
  <si>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</si>
  <si>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</si>
  <si>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</si>
  <si>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</si>
  <si>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</si>
  <si>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</si>
  <si>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</si>
  <si>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</si>
  <si>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</si>
  <si>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</si>
  <si>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</si>
  <si>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</si>
  <si>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</si>
  <si>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</si>
  <si>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</si>
  <si>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</si>
  <si>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</si>
  <si>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</si>
  <si>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</si>
  <si>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</si>
  <si>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</si>
  <si>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</si>
  <si>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</si>
  <si>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</si>
  <si>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</si>
  <si>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</si>
  <si>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</si>
  <si>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</si>
  <si>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</si>
  <si>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</si>
  <si>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</si>
  <si>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</si>
  <si>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</si>
  <si>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</si>
  <si>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</si>
  <si>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</si>
  <si>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</si>
  <si>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</si>
  <si>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</si>
  <si>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</si>
  <si>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</si>
  <si>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</si>
  <si>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</si>
  <si>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</si>
  <si>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</si>
  <si>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</si>
  <si>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</si>
  <si>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</si>
  <si>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</si>
  <si>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</si>
  <si>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</si>
  <si>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</si>
  <si>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</si>
  <si>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</si>
  <si>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</si>
  <si>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</si>
  <si>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</si>
  <si>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</si>
  <si>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</si>
  <si>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</si>
  <si>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</si>
  <si>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</si>
  <si>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</si>
  <si>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</si>
  <si>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</si>
  <si>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</si>
  <si>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</si>
  <si>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</si>
  <si>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</si>
  <si>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</si>
  <si>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</si>
  <si>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</si>
  <si>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</si>
  <si>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</si>
  <si>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</si>
  <si>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</si>
  <si>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</si>
  <si>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</si>
  <si>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</si>
  <si>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</si>
  <si>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</si>
  <si>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</si>
  <si>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</si>
  <si>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</si>
  <si>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</si>
  <si>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</si>
  <si>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</si>
  <si>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</si>
  <si>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</si>
  <si>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</si>
  <si>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</si>
  <si>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</si>
  <si>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</si>
  <si>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</si>
  <si>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</si>
  <si>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</si>
  <si>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</si>
  <si>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</si>
  <si>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</si>
  <si>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</si>
  <si>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</si>
  <si>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</si>
  <si>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</si>
  <si>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</si>
  <si>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</si>
  <si>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</si>
  <si>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</si>
  <si>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</si>
  <si>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</si>
  <si>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</si>
  <si>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</si>
  <si>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</si>
  <si>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</si>
  <si>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</si>
  <si>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</si>
  <si>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</si>
  <si>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</si>
  <si>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</si>
  <si>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</si>
  <si>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</si>
  <si>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</si>
  <si>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</si>
  <si>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</si>
  <si>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</si>
  <si>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</si>
  <si>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</si>
  <si>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</si>
  <si>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</si>
  <si>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</si>
  <si>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</si>
  <si>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</si>
  <si>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</si>
  <si>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</si>
  <si>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</si>
  <si>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</si>
  <si>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</si>
  <si>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</si>
  <si>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</si>
  <si>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</si>
  <si>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</si>
  <si>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</si>
  <si>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</si>
  <si>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</si>
  <si>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</si>
  <si>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</si>
  <si>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</si>
  <si>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</si>
  <si>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</si>
  <si>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</si>
  <si>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</si>
  <si>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</si>
  <si>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</si>
  <si>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</si>
  <si>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</si>
  <si>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</si>
  <si>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</si>
  <si>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</si>
  <si>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</si>
  <si>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</si>
  <si>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</si>
  <si>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</si>
  <si>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</si>
  <si>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</si>
  <si>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</si>
  <si>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</si>
  <si>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</si>
  <si>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</si>
  <si>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</si>
  <si>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</si>
  <si>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</si>
  <si>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</si>
  <si>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</si>
  <si>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</si>
  <si>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</si>
  <si>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</si>
  <si>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</si>
  <si>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</si>
  <si>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</si>
  <si>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</si>
  <si>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</si>
  <si>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</si>
  <si>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</si>
  <si>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</si>
  <si>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</si>
  <si>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</si>
  <si>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</si>
  <si>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</si>
  <si>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</si>
  <si>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</si>
  <si>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</si>
  <si>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</si>
  <si>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</si>
  <si>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</si>
  <si>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</si>
  <si>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</si>
  <si>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</si>
  <si>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</si>
  <si>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</si>
  <si>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</si>
  <si>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</si>
  <si>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</si>
  <si>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</si>
  <si>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</si>
  <si>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</si>
  <si>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</si>
  <si>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</si>
  <si>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</si>
  <si>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</si>
  <si>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</si>
  <si>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</si>
  <si>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</si>
  <si>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</si>
  <si>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</si>
  <si>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</si>
  <si>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</si>
  <si>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</si>
  <si>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</si>
  <si>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</si>
  <si>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</si>
  <si>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</si>
  <si>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</si>
  <si>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</si>
  <si>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</si>
  <si>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</si>
  <si>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</si>
  <si>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</si>
  <si>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</si>
  <si>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</si>
  <si>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</si>
  <si>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</si>
  <si>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</si>
  <si>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</si>
  <si>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</si>
  <si>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</si>
  <si>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</si>
  <si>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</si>
  <si>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</si>
  <si>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</si>
  <si>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</si>
  <si>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</si>
  <si>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</si>
  <si>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</si>
  <si>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</si>
  <si>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</si>
  <si>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</si>
  <si>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</si>
  <si>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</si>
  <si>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</si>
  <si>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</si>
  <si>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</si>
  <si>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</si>
  <si>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</si>
  <si>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</si>
  <si>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</si>
  <si>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</si>
  <si>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</si>
  <si>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</si>
  <si>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</si>
  <si>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</si>
  <si>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</si>
  <si>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</si>
  <si>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</si>
  <si>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</si>
  <si>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</si>
  <si>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</si>
  <si>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</si>
  <si>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</si>
  <si>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</si>
  <si>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</si>
  <si>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</si>
  <si>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</si>
  <si>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</si>
  <si>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</si>
  <si>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</si>
  <si>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</si>
  <si>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</si>
  <si>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</si>
  <si>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</si>
  <si>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</si>
  <si>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</si>
  <si>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</si>
  <si>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</si>
  <si>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</si>
  <si>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</si>
  <si>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</si>
  <si>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</si>
  <si>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</si>
  <si>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</si>
  <si>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</si>
  <si>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</si>
  <si>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</si>
  <si>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</si>
  <si>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</si>
  <si>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</si>
  <si>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</si>
  <si>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</si>
  <si>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</si>
  <si>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</si>
  <si>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</si>
  <si>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</si>
  <si>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</si>
  <si>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</si>
  <si>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</si>
  <si>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</si>
  <si>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</si>
  <si>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</si>
  <si>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</si>
  <si>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</si>
  <si>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</si>
  <si>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</si>
  <si>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</si>
  <si>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</si>
  <si>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</si>
  <si>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</si>
  <si>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</si>
  <si>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</si>
  <si>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</si>
  <si>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</si>
  <si>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</si>
  <si>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</si>
  <si>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</si>
  <si>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</si>
  <si>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</si>
  <si>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</si>
  <si>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</si>
  <si>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</si>
  <si>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</si>
  <si>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</si>
  <si>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</si>
  <si>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</si>
  <si>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</si>
  <si>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</si>
  <si>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</si>
  <si>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</si>
  <si>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</si>
  <si>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</si>
  <si>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</si>
  <si>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</si>
  <si>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</si>
  <si>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</si>
  <si>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</si>
  <si>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</si>
  <si>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</si>
  <si>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</si>
  <si>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</si>
  <si>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</si>
  <si>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</si>
  <si>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</si>
  <si>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</si>
  <si>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</si>
  <si>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</si>
  <si>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</si>
  <si>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</si>
  <si>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</si>
  <si>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</si>
  <si>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</si>
  <si>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</si>
  <si>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</si>
  <si>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</si>
  <si>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</si>
  <si>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</si>
  <si>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</si>
  <si>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</si>
  <si>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</si>
  <si>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</si>
  <si>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</si>
  <si>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</si>
  <si>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</si>
  <si>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</si>
  <si>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</si>
  <si>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</si>
  <si>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</si>
  <si>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</si>
  <si>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</si>
  <si>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</si>
  <si>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</si>
  <si>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</si>
  <si>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</si>
  <si>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</si>
  <si>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</si>
  <si>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</si>
  <si>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</si>
  <si>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</si>
  <si>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</si>
  <si>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</si>
  <si>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</si>
  <si>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</si>
  <si>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</si>
  <si>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</si>
  <si>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</si>
  <si>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</si>
  <si>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</si>
  <si>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</si>
  <si>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</si>
  <si>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</si>
  <si>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</si>
  <si>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</si>
  <si>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</si>
  <si>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</si>
  <si>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</si>
  <si>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</si>
  <si>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</si>
  <si>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</si>
  <si>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</si>
  <si>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</si>
  <si>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</si>
  <si>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</si>
  <si>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</si>
  <si>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</si>
  <si>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</si>
  <si>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</si>
  <si>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</si>
  <si>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</si>
  <si>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</si>
  <si>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</si>
  <si>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</si>
  <si>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</si>
  <si>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</si>
  <si>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</si>
  <si>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</si>
  <si>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</si>
  <si>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</si>
  <si>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</si>
  <si>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</si>
  <si>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</si>
  <si>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</si>
  <si>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</si>
  <si>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</si>
  <si>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</si>
  <si>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</si>
  <si>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</si>
  <si>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</si>
  <si>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</si>
  <si>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</si>
  <si>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</si>
  <si>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</si>
  <si>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</si>
  <si>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</si>
  <si>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</si>
  <si>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</si>
  <si>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</si>
  <si>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</si>
  <si>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</si>
  <si>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</si>
  <si>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</si>
  <si>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</si>
  <si>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</si>
  <si>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</si>
  <si>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</si>
  <si>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</si>
  <si>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</si>
  <si>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</si>
  <si>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</si>
  <si>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</si>
  <si>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</si>
  <si>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</si>
  <si>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</si>
  <si>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</si>
  <si>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</si>
  <si>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</si>
  <si>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</si>
  <si>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</si>
  <si>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</si>
  <si>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</si>
  <si>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</si>
  <si>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</si>
  <si>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</si>
  <si>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</si>
  <si>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</si>
  <si>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</si>
  <si>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</si>
  <si>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</si>
  <si>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</si>
  <si>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</si>
  <si>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</si>
  <si>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</si>
  <si>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</si>
  <si>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</si>
  <si>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</si>
  <si>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</si>
  <si>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</si>
  <si>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</si>
  <si>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</si>
  <si>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</si>
  <si>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</si>
  <si>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</si>
  <si>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</si>
  <si>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</si>
  <si>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</si>
  <si>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</si>
  <si>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</si>
  <si>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</si>
  <si>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</si>
  <si>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</si>
  <si>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</si>
  <si>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</si>
  <si>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</si>
  <si>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</si>
  <si>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</si>
  <si>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</si>
  <si>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</si>
  <si>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</si>
  <si>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</si>
  <si>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</si>
  <si>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</si>
  <si>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</si>
  <si>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</si>
  <si>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</si>
  <si>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</si>
  <si>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</si>
  <si>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</si>
  <si>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</si>
  <si>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</si>
  <si>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</si>
  <si>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</si>
  <si>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</si>
  <si>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</si>
  <si>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</si>
  <si>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</si>
  <si>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</si>
  <si>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</si>
  <si>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</si>
  <si>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</si>
  <si>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</si>
  <si>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</si>
  <si>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</si>
  <si>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</si>
  <si>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</si>
  <si>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</si>
  <si>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</si>
  <si>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</si>
  <si>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</si>
  <si>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</si>
  <si>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</si>
  <si>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</si>
  <si>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</si>
  <si>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</si>
  <si>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</si>
  <si>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</si>
  <si>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</si>
  <si>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</si>
  <si>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</si>
  <si>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</si>
  <si>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</si>
  <si>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</si>
  <si>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</si>
  <si>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</si>
  <si>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</si>
  <si>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</si>
  <si>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</si>
  <si>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</si>
  <si>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</si>
  <si>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</si>
  <si>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</si>
  <si>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</si>
  <si>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</si>
  <si>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</si>
  <si>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</si>
  <si>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</si>
  <si>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</si>
  <si>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</si>
  <si>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</si>
  <si>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</si>
  <si>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</si>
  <si>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</si>
  <si>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</si>
  <si>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</si>
  <si>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</si>
  <si>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</si>
  <si>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</si>
  <si>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</si>
  <si>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</si>
  <si>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</si>
  <si>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</si>
  <si>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</si>
  <si>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</si>
  <si>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</si>
  <si>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</si>
  <si>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</si>
  <si>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</si>
  <si>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</si>
  <si>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</si>
  <si>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</si>
  <si>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</si>
  <si>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</si>
  <si>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</si>
  <si>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</si>
  <si>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</si>
  <si>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</si>
  <si>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</si>
  <si>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</si>
  <si>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</si>
  <si>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</si>
  <si>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</si>
  <si>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</si>
  <si>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</si>
  <si>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</si>
  <si>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</si>
  <si>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</si>
  <si>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</si>
  <si>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</si>
  <si>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</si>
  <si>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</si>
  <si>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</si>
  <si>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</si>
  <si>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</si>
  <si>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</si>
  <si>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</si>
  <si>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</si>
  <si>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</si>
  <si>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</si>
  <si>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</si>
  <si>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</si>
  <si>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</si>
  <si>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</si>
  <si>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</si>
  <si>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</si>
  <si>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</si>
  <si>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</si>
  <si>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</si>
  <si>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</si>
  <si>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</si>
  <si>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</si>
  <si>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</si>
  <si>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</si>
  <si>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</si>
  <si>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</si>
  <si>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</si>
  <si>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</si>
  <si>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</si>
  <si>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</si>
  <si>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</si>
  <si>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</si>
  <si>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</si>
  <si>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</si>
  <si>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</si>
  <si>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</si>
  <si>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</si>
  <si>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</si>
  <si>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</si>
  <si>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</si>
  <si>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</si>
  <si>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</si>
  <si>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</si>
  <si>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</si>
  <si>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</si>
  <si>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</si>
  <si>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</si>
  <si>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</si>
  <si>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</si>
  <si>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</si>
  <si>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</si>
  <si>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</si>
  <si>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</si>
  <si>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</si>
  <si>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</si>
  <si>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</si>
  <si>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</si>
  <si>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</si>
  <si>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</si>
  <si>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</si>
  <si>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</si>
  <si>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</si>
  <si>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</si>
  <si>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</si>
  <si>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</si>
  <si>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</si>
  <si>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</si>
  <si>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</si>
  <si>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</si>
  <si>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</si>
  <si>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</si>
  <si>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</si>
  <si>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</si>
  <si>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</si>
  <si>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</si>
  <si>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</si>
  <si>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</si>
  <si>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</si>
  <si>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</si>
  <si>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</si>
  <si>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</si>
  <si>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</si>
  <si>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</si>
  <si>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</si>
  <si>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</si>
  <si>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</si>
  <si>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</si>
  <si>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</si>
  <si>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</si>
  <si>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</si>
  <si>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</si>
  <si>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</si>
  <si>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</si>
  <si>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</si>
  <si>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</si>
  <si>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</si>
  <si>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</si>
  <si>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</si>
  <si>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</si>
  <si>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</si>
  <si>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</si>
  <si>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</si>
  <si>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</si>
  <si>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</si>
  <si>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</si>
  <si>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</si>
  <si>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</si>
  <si>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</si>
  <si>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</si>
  <si>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</si>
  <si>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</si>
  <si>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</si>
  <si>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</si>
  <si>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</si>
  <si>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</si>
  <si>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</si>
  <si>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</si>
  <si>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</si>
  <si>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</si>
  <si>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</si>
  <si>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</si>
  <si>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</si>
  <si>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</si>
  <si>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</si>
  <si>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</si>
  <si>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</si>
  <si>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</si>
  <si>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</si>
  <si>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</si>
  <si>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</si>
  <si>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</si>
  <si>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</si>
  <si>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</si>
  <si>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</si>
  <si>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</si>
  <si>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</si>
  <si>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</si>
  <si>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</si>
  <si>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</si>
  <si>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</si>
  <si>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</si>
  <si>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</si>
  <si>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</si>
  <si>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</si>
  <si>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</si>
  <si>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</si>
  <si>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</si>
  <si>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</si>
  <si>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</si>
  <si>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</si>
  <si>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</si>
  <si>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</si>
  <si>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</si>
  <si>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</si>
  <si>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</si>
  <si>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</si>
  <si>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</si>
  <si>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</si>
  <si>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</si>
  <si>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</si>
  <si>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</si>
  <si>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</si>
  <si>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</si>
  <si>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</si>
  <si>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</si>
  <si>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</si>
  <si>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</si>
  <si>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</si>
  <si>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</si>
  <si>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</si>
  <si>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</si>
  <si>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</si>
  <si>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</si>
  <si>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</si>
  <si>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</si>
  <si>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</si>
  <si>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</si>
  <si>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</si>
  <si>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</si>
  <si>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</si>
  <si>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</si>
  <si>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</si>
  <si>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</si>
  <si>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</si>
  <si>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</si>
  <si>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</si>
  <si>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</si>
  <si>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</si>
  <si>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</si>
  <si>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</si>
  <si>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</si>
  <si>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</si>
  <si>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</si>
  <si>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</si>
  <si>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</si>
  <si>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</si>
  <si>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</si>
  <si>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</si>
  <si>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</si>
  <si>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</si>
  <si>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</si>
  <si>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</si>
  <si>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</si>
  <si>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</si>
  <si>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</si>
  <si>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</si>
  <si>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</si>
  <si>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</si>
  <si>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</si>
  <si>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</si>
  <si>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</si>
  <si>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</si>
  <si>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</si>
  <si>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</si>
  <si>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</si>
  <si>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</si>
  <si>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</si>
  <si>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</si>
  <si>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</si>
  <si>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</si>
  <si>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</si>
  <si>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</si>
  <si>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</si>
  <si>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</si>
  <si>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</si>
  <si>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</si>
  <si>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</si>
  <si>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</si>
  <si>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</si>
  <si>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</si>
  <si>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</si>
  <si>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</si>
  <si>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</si>
  <si>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</si>
  <si>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</si>
  <si>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</si>
  <si>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</si>
  <si>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</si>
  <si>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</si>
  <si>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</si>
  <si>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</si>
  <si>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</si>
  <si>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</si>
  <si>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</si>
  <si>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</si>
  <si>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</si>
  <si>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</si>
  <si>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</si>
  <si>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</si>
  <si>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</si>
  <si>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</si>
  <si>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</si>
  <si>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</si>
  <si>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</si>
  <si>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</si>
  <si>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</si>
  <si>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</si>
  <si>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</si>
  <si>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</si>
  <si>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</si>
  <si>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</si>
  <si>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</si>
  <si>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</si>
  <si>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</si>
  <si>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</si>
  <si>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</si>
  <si>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</si>
  <si>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</si>
  <si>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</si>
  <si>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</si>
  <si>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</si>
  <si>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</si>
  <si>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</si>
  <si>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</si>
  <si>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</si>
  <si>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</si>
  <si>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</si>
  <si>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</si>
  <si>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</si>
  <si>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</si>
  <si>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</si>
  <si>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</si>
  <si>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</si>
  <si>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</si>
  <si>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</si>
  <si>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</si>
  <si>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</si>
  <si>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</si>
  <si>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</si>
  <si>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</si>
  <si>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</si>
  <si>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</si>
  <si>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</si>
  <si>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</si>
  <si>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</si>
  <si>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</si>
  <si>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</si>
  <si>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</si>
  <si>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</si>
  <si>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</si>
  <si>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</si>
  <si>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</si>
  <si>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</si>
  <si>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</si>
  <si>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</si>
  <si>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</si>
  <si>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</si>
  <si>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</si>
  <si>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</si>
  <si>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</si>
  <si>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</si>
  <si>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</si>
  <si>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</si>
  <si>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</si>
  <si>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</si>
  <si>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</si>
  <si>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</si>
  <si>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</si>
  <si>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</si>
  <si>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</si>
  <si>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</si>
  <si>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</si>
  <si>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</si>
  <si>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</si>
  <si>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</si>
  <si>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</si>
  <si>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</si>
  <si>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</si>
  <si>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</si>
  <si>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</si>
  <si>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</si>
  <si>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</si>
  <si>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</si>
  <si>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</si>
  <si>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</si>
  <si>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</si>
  <si>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</si>
  <si>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</si>
  <si>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</si>
  <si>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</si>
  <si>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</si>
  <si>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</si>
  <si>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</si>
  <si>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</si>
  <si>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</si>
  <si>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</si>
  <si>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</si>
  <si>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</si>
  <si>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</si>
  <si>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</si>
  <si>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</si>
  <si>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</si>
  <si>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</si>
  <si>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</si>
  <si>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</si>
  <si>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</si>
  <si>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</si>
  <si>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</si>
  <si>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</si>
  <si>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</si>
  <si>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</si>
  <si>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</si>
  <si>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</si>
  <si>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</si>
  <si>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</si>
  <si>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</si>
  <si>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</si>
  <si>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</si>
  <si>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</si>
  <si>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</si>
  <si>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</si>
  <si>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</si>
  <si>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</si>
  <si>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</si>
  <si>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</si>
  <si>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</si>
  <si>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</si>
  <si>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</si>
  <si>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</si>
  <si>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</si>
  <si>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</si>
  <si>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</si>
  <si>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</si>
  <si>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</si>
  <si>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</si>
  <si>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</si>
  <si>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</si>
  <si>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</si>
  <si>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</si>
  <si>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</si>
  <si>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</si>
  <si>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</si>
  <si>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</si>
  <si>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</si>
  <si>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</si>
  <si>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</si>
  <si>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</si>
  <si>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</si>
  <si>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</si>
  <si>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</si>
  <si>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</si>
  <si>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</si>
  <si>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</si>
  <si>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</si>
  <si>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</si>
  <si>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</si>
  <si>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</si>
  <si>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</si>
  <si>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</si>
  <si>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</si>
  <si>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</si>
  <si>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</si>
  <si>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</si>
  <si>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</si>
  <si>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</si>
  <si>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</si>
  <si>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</si>
  <si>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</si>
  <si>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</si>
  <si>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</si>
  <si>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</si>
  <si>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</si>
  <si>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</si>
  <si>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</si>
  <si>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</si>
  <si>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</si>
  <si>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</si>
  <si>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</si>
  <si>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</si>
  <si>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</si>
  <si>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</si>
  <si>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</si>
  <si>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</si>
  <si>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</si>
  <si>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</si>
  <si>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</si>
  <si>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</si>
  <si>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</si>
  <si>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</si>
  <si>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</si>
  <si>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</si>
  <si>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</si>
  <si>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</si>
  <si>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</si>
  <si>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</si>
  <si>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</si>
  <si>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</si>
  <si>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</si>
  <si>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</si>
  <si>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</si>
  <si>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</si>
  <si>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</si>
  <si>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</si>
  <si>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</si>
  <si>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</si>
  <si>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</si>
  <si>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</si>
  <si>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</si>
  <si>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</si>
  <si>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</si>
  <si>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</si>
  <si>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</si>
  <si>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</si>
  <si>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</si>
  <si>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</si>
  <si>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</si>
  <si>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</si>
  <si>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</si>
  <si>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</si>
  <si>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</si>
  <si>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</si>
  <si>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</si>
  <si>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</si>
  <si>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</si>
  <si>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</si>
  <si>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</si>
  <si>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</si>
  <si>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</si>
  <si>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</si>
  <si>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</si>
  <si>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</si>
  <si>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</si>
  <si>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</si>
  <si>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</si>
  <si>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</si>
  <si>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</si>
  <si>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</si>
  <si>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</si>
  <si>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</si>
  <si>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</si>
  <si>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</si>
  <si>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</si>
  <si>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</si>
  <si>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</si>
  <si>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</si>
  <si>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</si>
  <si>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</si>
  <si>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</si>
  <si>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</si>
  <si>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</si>
  <si>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</si>
  <si>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</si>
  <si>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</si>
  <si>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</si>
  <si>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</si>
  <si>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</si>
  <si>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</si>
  <si>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</si>
  <si>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</si>
  <si>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</si>
  <si>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</si>
  <si>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</si>
  <si>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</si>
  <si>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</si>
  <si>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</si>
  <si>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</si>
  <si>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</si>
  <si>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</si>
  <si>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</si>
  <si>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</si>
  <si>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</si>
  <si>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</si>
  <si>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</si>
  <si>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</si>
  <si>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</si>
  <si>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</si>
  <si>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</si>
  <si>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</si>
  <si>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</si>
  <si>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</si>
  <si>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</si>
  <si>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</si>
  <si>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</si>
  <si>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</si>
  <si>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</si>
  <si>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</si>
  <si>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</si>
  <si>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</si>
  <si>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</si>
  <si>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</si>
  <si>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</si>
  <si>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</si>
  <si>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</si>
  <si>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</si>
  <si>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</si>
  <si>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</si>
  <si>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</si>
  <si>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</si>
  <si>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</si>
  <si>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</si>
  <si>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</si>
  <si>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</si>
  <si>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</si>
  <si>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</si>
  <si>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</si>
  <si>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</si>
  <si>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</si>
  <si>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</si>
  <si>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</si>
  <si>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</si>
  <si>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</si>
  <si>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</si>
  <si>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</si>
  <si>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</si>
  <si>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</si>
  <si>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</si>
  <si>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</si>
  <si>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</si>
  <si>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</si>
  <si>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</si>
  <si>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</si>
  <si>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</si>
  <si>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</si>
  <si>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</si>
  <si>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</si>
  <si>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</si>
  <si>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</si>
  <si>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</si>
  <si>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</si>
  <si>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</si>
  <si>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</si>
  <si>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</si>
  <si>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</si>
  <si>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</si>
  <si>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</si>
  <si>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</si>
  <si>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</si>
  <si>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</si>
  <si>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</si>
  <si>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</si>
  <si>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</si>
  <si>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</si>
  <si>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</si>
  <si>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</si>
  <si>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</si>
  <si>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</si>
  <si>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</si>
  <si>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</si>
  <si>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</si>
  <si>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</si>
  <si>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</si>
  <si>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</si>
  <si>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</si>
  <si>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</si>
  <si>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</si>
  <si>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</si>
  <si>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</si>
  <si>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</si>
  <si>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</si>
  <si>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</si>
  <si>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</si>
  <si>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</si>
  <si>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</si>
  <si>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</si>
  <si>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</si>
  <si>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</si>
  <si>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</si>
  <si>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</si>
  <si>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</si>
  <si>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</si>
  <si>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</si>
  <si>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</si>
  <si>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</si>
  <si>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</si>
  <si>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</si>
  <si>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</si>
  <si>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</si>
  <si>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</si>
  <si>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</si>
  <si>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</si>
  <si>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</si>
  <si>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</si>
  <si>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</si>
  <si>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</si>
  <si>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</si>
  <si>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</si>
  <si>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</si>
  <si>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</si>
  <si>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</si>
  <si>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</si>
  <si>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</si>
  <si>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</si>
  <si>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</si>
  <si>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</si>
  <si>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</si>
  <si>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</si>
  <si>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</si>
  <si>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</si>
  <si>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</si>
  <si>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</si>
  <si>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</si>
  <si>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</si>
  <si>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</si>
  <si>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</si>
  <si>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</si>
  <si>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</si>
  <si>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</si>
  <si>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</si>
  <si>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</si>
  <si>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</si>
  <si>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</si>
  <si>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</si>
  <si>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</si>
  <si>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</si>
  <si>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</si>
  <si>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</si>
  <si>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</si>
  <si>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</si>
  <si>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</si>
  <si>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</si>
  <si>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</si>
  <si>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</si>
  <si>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</si>
  <si>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</si>
  <si>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</si>
  <si>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</si>
  <si>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</si>
  <si>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</si>
  <si>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</si>
  <si>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</si>
  <si>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</si>
  <si>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</si>
  <si>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</si>
  <si>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</si>
  <si>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</si>
  <si>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</si>
  <si>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</si>
  <si>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</si>
  <si>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</si>
  <si>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</si>
  <si>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</si>
  <si>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</si>
  <si>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</si>
  <si>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</si>
  <si>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</si>
  <si>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</si>
  <si>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</si>
  <si>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</si>
  <si>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</si>
  <si>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</si>
  <si>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</si>
  <si>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</si>
  <si>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</si>
  <si>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</si>
  <si>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</si>
  <si>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</si>
  <si>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</si>
  <si>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</si>
  <si>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</si>
  <si>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</si>
  <si>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</si>
  <si>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</si>
  <si>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</si>
  <si>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</si>
  <si>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</si>
  <si>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</si>
  <si>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</si>
  <si>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</si>
  <si>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</si>
  <si>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</si>
  <si>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</si>
  <si>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</si>
  <si>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</si>
  <si>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</si>
  <si>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</si>
  <si>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</si>
  <si>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</si>
  <si>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</si>
  <si>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</si>
  <si>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</si>
  <si>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</si>
  <si>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</si>
  <si>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</si>
  <si>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</si>
  <si>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</si>
  <si>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</si>
  <si>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</si>
  <si>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</si>
  <si>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</si>
  <si>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</si>
  <si>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</si>
  <si>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</si>
  <si>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</si>
  <si>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</si>
  <si>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</si>
  <si>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</si>
  <si>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</si>
  <si>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</si>
  <si>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</si>
  <si>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</si>
  <si>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</si>
  <si>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</si>
  <si>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</si>
  <si>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</si>
  <si>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</si>
  <si>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</si>
  <si>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</si>
  <si>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</si>
  <si>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</si>
  <si>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</si>
  <si>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</si>
  <si>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</si>
  <si>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</si>
  <si>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</si>
  <si>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</si>
  <si>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</si>
  <si>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</si>
  <si>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</si>
  <si>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</si>
  <si>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</si>
  <si>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</si>
  <si>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</si>
  <si>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</si>
  <si>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</si>
  <si>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</si>
  <si>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</si>
  <si>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</si>
  <si>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</si>
  <si>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</si>
  <si>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</si>
  <si>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</si>
  <si>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</si>
  <si>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</si>
  <si>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</si>
  <si>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</si>
  <si>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</si>
  <si>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</si>
  <si>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</si>
  <si>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</si>
  <si>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</si>
  <si>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</si>
  <si>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</si>
  <si>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</si>
  <si>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</si>
  <si>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</si>
  <si>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</si>
  <si>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</si>
  <si>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</si>
  <si>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</si>
  <si>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</si>
  <si>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</si>
  <si>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</si>
  <si>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</si>
  <si>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</si>
  <si>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</si>
  <si>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</si>
  <si>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</si>
  <si>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</si>
  <si>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</si>
  <si>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</si>
  <si>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</si>
  <si>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</si>
  <si>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</si>
  <si>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</si>
  <si>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</si>
  <si>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</si>
  <si>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</si>
  <si>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</si>
  <si>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</si>
  <si>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</si>
  <si>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</si>
  <si>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</si>
  <si>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</si>
  <si>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</si>
  <si>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</si>
  <si>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</si>
  <si>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</si>
  <si>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</si>
  <si>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</si>
  <si>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</si>
  <si>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</si>
  <si>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</si>
  <si>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</si>
  <si>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</si>
  <si>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</si>
  <si>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</si>
  <si>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</si>
  <si>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</si>
  <si>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</si>
  <si>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</si>
  <si>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</si>
  <si>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</si>
  <si>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</si>
  <si>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</si>
  <si>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</si>
  <si>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</si>
  <si>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</si>
  <si>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</si>
  <si>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</si>
  <si>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</si>
  <si>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</si>
  <si>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</si>
  <si>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</si>
  <si>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</si>
  <si>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</si>
  <si>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</si>
  <si>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</si>
  <si>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</si>
  <si>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</si>
  <si>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</si>
  <si>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</si>
  <si>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</si>
  <si>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</si>
  <si>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</si>
  <si>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</si>
  <si>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</si>
  <si>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</si>
  <si>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</si>
  <si>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</si>
  <si>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</si>
  <si>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</si>
  <si>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</si>
  <si>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</si>
  <si>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</si>
  <si>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</si>
  <si>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</si>
  <si>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</si>
  <si>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</si>
  <si>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</si>
  <si>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</si>
  <si>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</si>
  <si>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</si>
  <si>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</si>
  <si>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</si>
  <si>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</si>
  <si>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</si>
  <si>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</si>
  <si>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</si>
  <si>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</si>
  <si>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</si>
  <si>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</si>
  <si>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</si>
  <si>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</si>
  <si>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</si>
  <si>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</si>
  <si>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</si>
  <si>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</si>
  <si>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</si>
  <si>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</si>
  <si>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</si>
  <si>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</si>
  <si>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</si>
  <si>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</si>
  <si>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</si>
  <si>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</si>
  <si>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</si>
  <si>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</si>
  <si>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</si>
  <si>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</si>
  <si>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</si>
  <si>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</si>
  <si>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</si>
  <si>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</si>
  <si>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</si>
  <si>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</si>
  <si>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</si>
  <si>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</si>
  <si>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</si>
  <si>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</si>
  <si>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</si>
  <si>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</si>
  <si>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</si>
  <si>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</si>
  <si>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</si>
  <si>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</si>
  <si>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</si>
  <si>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</si>
  <si>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</si>
  <si>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</si>
  <si>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</si>
  <si>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</si>
  <si>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</si>
  <si>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</si>
  <si>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</si>
  <si>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</si>
  <si>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</si>
  <si>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</si>
  <si>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</si>
  <si>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</si>
  <si>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</si>
  <si>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</si>
  <si>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</si>
  <si>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</si>
  <si>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</si>
  <si>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</si>
  <si>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</si>
  <si>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</si>
  <si>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</si>
  <si>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</si>
  <si>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</si>
  <si>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</si>
  <si>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</si>
  <si>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</si>
  <si>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</si>
  <si>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</si>
  <si>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</si>
  <si>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</si>
  <si>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</si>
  <si>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</si>
  <si>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</si>
  <si>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</si>
  <si>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</si>
  <si>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</si>
  <si>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</si>
  <si>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</si>
  <si>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</si>
  <si>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</si>
  <si>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</si>
  <si>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</si>
  <si>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</si>
  <si>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</si>
  <si>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</si>
  <si>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</si>
  <si>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</si>
  <si>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</si>
  <si>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</si>
  <si>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</si>
  <si>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</si>
  <si>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</si>
  <si>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</si>
  <si>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</si>
  <si>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</si>
  <si>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</si>
  <si>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</si>
  <si>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</si>
  <si>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</si>
  <si>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</si>
  <si>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</si>
  <si>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</si>
  <si>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</si>
  <si>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</si>
  <si>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</si>
  <si>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</si>
  <si>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</si>
  <si>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</si>
  <si>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</si>
  <si>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</si>
  <si>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</si>
  <si>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</si>
  <si>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</si>
  <si>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</si>
  <si>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</si>
  <si>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</si>
  <si>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</si>
  <si>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</si>
  <si>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</si>
  <si>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</si>
  <si>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</si>
  <si>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</si>
  <si>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</si>
  <si>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</si>
  <si>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</si>
  <si>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</si>
  <si>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</si>
  <si>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</si>
  <si>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</si>
  <si>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</si>
  <si>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</si>
  <si>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</si>
  <si>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</si>
  <si>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</si>
  <si>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</si>
  <si>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</si>
  <si>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</si>
  <si>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</si>
  <si>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</si>
  <si>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</si>
  <si>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</si>
  <si>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</si>
  <si>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</si>
  <si>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</si>
  <si>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</si>
  <si>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</si>
  <si>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</si>
  <si>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</si>
  <si>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</si>
  <si>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</si>
  <si>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</si>
  <si>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</si>
  <si>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</si>
  <si>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</si>
  <si>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</si>
  <si>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</si>
  <si>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</si>
  <si>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</si>
  <si>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</si>
  <si>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</si>
  <si>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</si>
  <si>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</si>
  <si>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</si>
  <si>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</si>
  <si>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</si>
  <si>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</si>
  <si>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</si>
  <si>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</si>
  <si>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</si>
  <si>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</si>
  <si>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</si>
  <si>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</si>
  <si>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</si>
  <si>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</si>
  <si>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</si>
  <si>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</si>
  <si>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</si>
  <si>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</si>
  <si>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</si>
  <si>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</si>
  <si>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</si>
  <si>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</si>
  <si>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</si>
  <si>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</si>
  <si>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</si>
  <si>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</si>
  <si>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</si>
  <si>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</si>
  <si>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</si>
  <si>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</si>
  <si>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</si>
  <si>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</si>
  <si>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</si>
  <si>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</si>
  <si>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</si>
  <si>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</si>
  <si>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</si>
  <si>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</si>
  <si>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</si>
  <si>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</si>
  <si>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</si>
  <si>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</si>
  <si>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</si>
  <si>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</si>
  <si>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</si>
  <si>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</si>
  <si>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</si>
  <si>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</si>
  <si>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</si>
  <si>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</si>
  <si>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</si>
  <si>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</si>
  <si>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</si>
  <si>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</si>
  <si>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</si>
  <si>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</si>
  <si>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</si>
  <si>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</si>
  <si>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</si>
  <si>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</si>
  <si>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</si>
  <si>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</si>
  <si>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</si>
  <si>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</si>
  <si>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</si>
  <si>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</si>
  <si>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</si>
  <si>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</si>
  <si>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</si>
  <si>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</si>
  <si>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</si>
  <si>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</si>
  <si>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</si>
  <si>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</si>
  <si>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</si>
  <si>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</si>
  <si>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</si>
  <si>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</si>
  <si>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</si>
  <si>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</si>
  <si>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</si>
  <si>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</si>
  <si>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</si>
  <si>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</si>
  <si>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</si>
  <si>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</si>
  <si>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</si>
  <si>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</si>
  <si>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</si>
  <si>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</si>
  <si>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</si>
  <si>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</si>
  <si>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</si>
  <si>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</si>
  <si>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</si>
  <si>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</si>
  <si>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</si>
  <si>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</si>
  <si>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</si>
  <si>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</si>
  <si>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</si>
  <si>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</si>
  <si>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</si>
  <si>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</si>
  <si>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</si>
  <si>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</si>
  <si>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</si>
  <si>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</si>
  <si>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</si>
  <si>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</si>
  <si>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</si>
  <si>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</si>
  <si>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</si>
  <si>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</si>
  <si>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</si>
  <si>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</si>
  <si>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</si>
  <si>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</si>
  <si>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</si>
  <si>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</si>
  <si>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</si>
  <si>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</si>
  <si>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</si>
  <si>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</si>
  <si>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</si>
  <si>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</si>
  <si>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</si>
  <si>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</si>
  <si>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</si>
  <si>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</si>
  <si>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</si>
  <si>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</si>
  <si>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</si>
  <si>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</si>
  <si>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</si>
  <si>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</si>
  <si>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</si>
  <si>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</si>
  <si>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</si>
  <si>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</si>
  <si>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</si>
  <si>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</si>
  <si>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</si>
  <si>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</si>
  <si>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</si>
  <si>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</si>
  <si>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</si>
  <si>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</si>
  <si>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</si>
  <si>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</si>
  <si>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</si>
  <si>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</si>
  <si>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</si>
  <si>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</si>
  <si>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</si>
  <si>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</si>
  <si>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</si>
  <si>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</si>
  <si>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</si>
  <si>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</si>
  <si>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</si>
  <si>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</si>
  <si>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</si>
  <si>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</si>
  <si>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</si>
  <si>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</si>
  <si>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</si>
  <si>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</si>
  <si>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</si>
  <si>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</si>
  <si>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</si>
  <si>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</si>
  <si>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</si>
  <si>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</si>
  <si>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</si>
  <si>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</si>
  <si>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</si>
  <si>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</si>
  <si>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</si>
  <si>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</si>
  <si>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</si>
  <si>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</si>
  <si>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</si>
  <si>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</si>
  <si>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</si>
  <si>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</si>
  <si>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</si>
  <si>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</si>
  <si>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</si>
  <si>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</si>
  <si>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</si>
  <si>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</si>
  <si>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</si>
  <si>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</si>
  <si>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</si>
  <si>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</si>
  <si>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</si>
  <si>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</si>
  <si>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</si>
  <si>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</si>
  <si>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</si>
  <si>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</si>
  <si>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</si>
  <si>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</si>
  <si>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</si>
  <si>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</si>
  <si>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</si>
  <si>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</si>
  <si>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</si>
  <si>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</si>
  <si>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</si>
  <si>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</si>
  <si>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</si>
  <si>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</si>
  <si>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</si>
  <si>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</si>
  <si>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</si>
  <si>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</si>
  <si>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</si>
  <si>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</si>
  <si>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</si>
  <si>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</si>
  <si>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</si>
  <si>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</si>
  <si>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</si>
  <si>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</si>
  <si>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</si>
  <si>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</si>
  <si>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</si>
  <si>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</si>
  <si>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</si>
  <si>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</si>
  <si>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</si>
  <si>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</si>
  <si>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</si>
  <si>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</si>
  <si>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</si>
  <si>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</si>
  <si>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</si>
  <si>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</si>
  <si>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</si>
  <si>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</si>
  <si>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</si>
  <si>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</si>
  <si>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</si>
  <si>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</si>
  <si>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</si>
  <si>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</si>
  <si>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</si>
  <si>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</si>
  <si>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</si>
  <si>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</si>
  <si>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</si>
  <si>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</si>
  <si>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</si>
  <si>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</si>
  <si>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</si>
  <si>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</si>
  <si>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</si>
  <si>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</si>
  <si>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</si>
  <si>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</si>
  <si>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</si>
  <si>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</si>
  <si>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</si>
  <si>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</si>
  <si>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</si>
  <si>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</si>
  <si>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</si>
  <si>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</si>
  <si>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</si>
  <si>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</si>
  <si>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</si>
  <si>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</si>
  <si>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</si>
  <si>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</si>
  <si>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</si>
  <si>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</si>
  <si>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</si>
  <si>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</si>
  <si>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</si>
  <si>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</si>
  <si>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</si>
  <si>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</si>
  <si>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</si>
  <si>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</si>
  <si>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</si>
  <si>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</si>
  <si>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</si>
  <si>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</si>
  <si>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</si>
  <si>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</si>
  <si>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</si>
  <si>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</si>
  <si>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</si>
  <si>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</si>
  <si>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</si>
  <si>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</si>
  <si>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</si>
  <si>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</si>
  <si>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</si>
  <si>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</si>
  <si>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</si>
  <si>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</si>
  <si>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</si>
  <si>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</si>
  <si>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</si>
  <si>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</si>
  <si>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</si>
  <si>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</si>
  <si>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</si>
  <si>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</si>
  <si>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</si>
  <si>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</si>
  <si>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</si>
  <si>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</si>
  <si>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</si>
  <si>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</si>
  <si>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</si>
  <si>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</si>
  <si>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</si>
  <si>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</si>
  <si>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</si>
  <si>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</si>
  <si>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</si>
  <si>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</si>
  <si>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</si>
  <si>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</si>
  <si>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</si>
  <si>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</si>
  <si>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</si>
  <si>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</si>
  <si>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</si>
  <si>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</si>
  <si>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</si>
  <si>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</si>
  <si>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</si>
  <si>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</si>
  <si>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</si>
  <si>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</si>
  <si>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</si>
  <si>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</si>
  <si>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</si>
  <si>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</si>
  <si>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</si>
  <si>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</si>
  <si>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</si>
  <si>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</si>
  <si>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</si>
  <si>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</si>
  <si>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</si>
  <si>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</si>
  <si>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</si>
  <si>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</si>
  <si>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</si>
  <si>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</si>
  <si>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</si>
  <si>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</si>
  <si>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</si>
  <si>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</si>
  <si>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</si>
  <si>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</si>
  <si>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</si>
  <si>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</si>
  <si>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</si>
  <si>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</si>
  <si>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</si>
  <si>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</si>
  <si>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</si>
  <si>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</si>
  <si>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</si>
  <si>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</si>
  <si>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</si>
  <si>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</si>
  <si>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</si>
  <si>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</si>
  <si>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</si>
  <si>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</si>
  <si>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</si>
  <si>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</si>
  <si>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</si>
  <si>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</si>
  <si>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</si>
  <si>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</si>
  <si>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</si>
  <si>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</si>
  <si>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</si>
  <si>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</si>
  <si>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</si>
  <si>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</si>
  <si>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</si>
  <si>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</si>
  <si>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</si>
  <si>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</si>
  <si>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</si>
  <si>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</si>
  <si>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</si>
  <si>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</si>
  <si>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</si>
  <si>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</si>
  <si>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</si>
  <si>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</si>
  <si>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</si>
  <si>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</si>
  <si>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</si>
  <si>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</si>
  <si>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</si>
  <si>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</si>
  <si>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</si>
  <si>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</si>
  <si>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</si>
  <si>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</si>
  <si>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</si>
  <si>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</si>
  <si>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</si>
  <si>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</si>
  <si>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</si>
  <si>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</si>
  <si>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</si>
  <si>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</si>
  <si>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</si>
  <si>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</si>
  <si>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</si>
  <si>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</si>
  <si>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</si>
  <si>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</si>
  <si>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</si>
  <si>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</si>
  <si>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</si>
  <si>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</si>
  <si>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</si>
  <si>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</si>
  <si>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</si>
  <si>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</si>
  <si>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</si>
  <si>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</si>
  <si>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</si>
  <si>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</si>
  <si>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</si>
  <si>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</si>
  <si>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</si>
  <si>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</si>
  <si>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</si>
  <si>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</si>
  <si>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</si>
  <si>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</si>
  <si>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</si>
  <si>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</si>
  <si>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</si>
  <si>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</si>
  <si>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</si>
  <si>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</si>
  <si>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</si>
  <si>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</si>
  <si>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</si>
  <si>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</si>
  <si>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</si>
  <si>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</si>
  <si>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</si>
  <si>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</si>
  <si>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</si>
  <si>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</si>
  <si>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</si>
  <si>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</si>
  <si>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</si>
  <si>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</si>
  <si>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</si>
  <si>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</si>
  <si>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</si>
  <si>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</si>
  <si>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</si>
  <si>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</si>
  <si>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</si>
  <si>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</si>
  <si>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</si>
  <si>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</si>
  <si>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</si>
  <si>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</si>
  <si>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</si>
  <si>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</si>
  <si>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</si>
  <si>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</si>
  <si>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</si>
  <si>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</si>
  <si>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</si>
  <si>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</si>
  <si>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</si>
  <si>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</si>
  <si>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</si>
  <si>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</si>
  <si>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</si>
  <si>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</si>
  <si>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</si>
  <si>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</si>
  <si>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</si>
  <si>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</si>
  <si>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</si>
  <si>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</si>
  <si>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</si>
  <si>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</si>
  <si>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</si>
  <si>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</si>
  <si>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</si>
  <si>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</si>
  <si>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</si>
  <si>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</si>
  <si>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</si>
  <si>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</si>
  <si>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</si>
  <si>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</si>
  <si>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</si>
  <si>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</si>
  <si>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</si>
  <si>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</si>
  <si>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</si>
  <si>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</si>
  <si>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</si>
  <si>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</si>
  <si>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</si>
  <si>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</si>
  <si>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</si>
  <si>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</si>
  <si>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</si>
  <si>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</si>
  <si>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</si>
  <si>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</si>
  <si>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</si>
  <si>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</si>
  <si>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</si>
  <si>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</si>
  <si>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</si>
  <si>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</si>
  <si>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</si>
  <si>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</si>
  <si>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</si>
  <si>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</si>
  <si>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</si>
  <si>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</si>
  <si>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</si>
  <si>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</si>
  <si>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</si>
  <si>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</si>
  <si>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</si>
  <si>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</si>
  <si>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</si>
  <si>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</si>
  <si>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</si>
  <si>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</si>
  <si>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</si>
  <si>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</si>
  <si>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</si>
  <si>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</si>
  <si>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</si>
  <si>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</si>
  <si>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</si>
  <si>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</si>
  <si>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</si>
  <si>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</si>
  <si>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</si>
  <si>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</si>
  <si>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</si>
  <si>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</si>
  <si>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</si>
  <si>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</si>
  <si>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</si>
  <si>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</si>
  <si>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</si>
  <si>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</si>
  <si>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</si>
  <si>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</si>
  <si>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</si>
  <si>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</si>
  <si>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</si>
  <si>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</si>
  <si>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</si>
  <si>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</si>
  <si>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</si>
  <si>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</si>
  <si>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</si>
  <si>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</si>
  <si>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</si>
  <si>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</si>
  <si>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</si>
  <si>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</si>
  <si>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</si>
  <si>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</si>
  <si>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</si>
  <si>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</si>
  <si>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</si>
  <si>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</si>
  <si>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</si>
  <si>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</si>
  <si>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</si>
  <si>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</si>
  <si>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</si>
  <si>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</si>
  <si>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</si>
  <si>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</si>
  <si>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</si>
  <si>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</si>
  <si>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</si>
  <si>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</si>
  <si>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</si>
  <si>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</si>
  <si>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</si>
  <si>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</si>
  <si>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</si>
  <si>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</si>
  <si>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</si>
  <si>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</si>
  <si>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</si>
  <si>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</si>
  <si>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</si>
  <si>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</si>
  <si>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</si>
  <si>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</si>
  <si>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</si>
  <si>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</si>
  <si>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</si>
  <si>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</si>
  <si>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</si>
  <si>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</si>
  <si>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</si>
  <si>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</si>
  <si>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</si>
  <si>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</si>
  <si>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</si>
  <si>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</si>
  <si>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</si>
  <si>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</si>
  <si>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</si>
  <si>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</si>
  <si>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</si>
  <si>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</si>
  <si>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</si>
  <si>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</si>
  <si>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</si>
  <si>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</si>
  <si>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</si>
  <si>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</si>
  <si>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</si>
  <si>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</si>
  <si>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</si>
  <si>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</si>
  <si>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</si>
  <si>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</si>
  <si>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</si>
  <si>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</si>
  <si>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</si>
  <si>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</si>
  <si>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</si>
  <si>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</si>
  <si>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</si>
  <si>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</si>
  <si>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</si>
  <si>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</si>
  <si>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</si>
  <si>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</si>
  <si>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</si>
  <si>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</si>
  <si>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</si>
  <si>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</si>
  <si>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</si>
  <si>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</si>
  <si>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</si>
  <si>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</si>
  <si>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</si>
  <si>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</si>
  <si>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</si>
  <si>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</si>
  <si>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</si>
  <si>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</si>
  <si>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</si>
  <si>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</si>
  <si>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</si>
  <si>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</si>
  <si>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</si>
  <si>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</si>
  <si>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</si>
  <si>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</si>
  <si>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</si>
  <si>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</si>
  <si>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</si>
  <si>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</si>
  <si>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</si>
  <si>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</si>
  <si>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</si>
  <si>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</si>
  <si>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</si>
  <si>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</si>
  <si>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</si>
  <si>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</si>
  <si>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</si>
  <si>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</si>
  <si>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</si>
  <si>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</si>
  <si>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</si>
  <si>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</si>
  <si>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</si>
  <si>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</si>
  <si>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</si>
  <si>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</si>
  <si>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</si>
  <si>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</si>
  <si>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</si>
  <si>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</si>
  <si>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</si>
  <si>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</si>
  <si>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</si>
  <si>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</si>
  <si>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</si>
  <si>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</si>
  <si>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</si>
  <si>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</si>
  <si>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</si>
  <si>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</si>
  <si>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</si>
  <si>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</si>
  <si>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</si>
  <si>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</si>
  <si>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</si>
  <si>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</si>
  <si>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</si>
  <si>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</si>
  <si>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</si>
  <si>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</si>
  <si>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</si>
  <si>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</si>
  <si>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</si>
  <si>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</si>
  <si>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</si>
  <si>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</si>
  <si>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</si>
  <si>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</si>
  <si>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</si>
  <si>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</si>
  <si>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</si>
  <si>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</si>
  <si>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</si>
  <si>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</si>
  <si>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</si>
  <si>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</si>
  <si>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</si>
  <si>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</si>
  <si>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</si>
  <si>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</si>
  <si>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</si>
  <si>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</si>
  <si>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</si>
  <si>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</si>
  <si>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</si>
  <si>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</si>
  <si>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</si>
  <si>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</si>
  <si>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</si>
  <si>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</si>
  <si>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</si>
  <si>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</si>
  <si>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</si>
  <si>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</si>
  <si>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</si>
  <si>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</si>
  <si>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</si>
  <si>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</si>
  <si>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</si>
  <si>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</si>
  <si>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</si>
  <si>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</si>
  <si>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</si>
  <si>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</si>
  <si>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</si>
  <si>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</si>
  <si>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</si>
  <si>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</si>
  <si>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</si>
  <si>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</si>
  <si>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</si>
  <si>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</si>
  <si>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</si>
  <si>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</si>
  <si>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</si>
  <si>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</si>
  <si>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</si>
  <si>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</si>
  <si>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</si>
  <si>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</si>
  <si>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</si>
  <si>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</si>
  <si>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</si>
  <si>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</si>
  <si>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</si>
  <si>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</si>
  <si>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</si>
  <si>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</si>
  <si>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</si>
  <si>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</si>
  <si>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</si>
  <si>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</si>
  <si>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</si>
  <si>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</si>
  <si>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</si>
  <si>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</si>
  <si>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</si>
  <si>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</si>
  <si>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</si>
  <si>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</si>
  <si>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</si>
  <si>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</si>
  <si>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</si>
  <si>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</si>
  <si>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</si>
  <si>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</si>
  <si>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</si>
  <si>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</si>
  <si>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</si>
  <si>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</si>
  <si>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</si>
  <si>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</si>
  <si>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</si>
  <si>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</si>
  <si>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</si>
  <si>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</si>
  <si>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</si>
  <si>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</si>
  <si>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</si>
  <si>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</si>
  <si>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</si>
  <si>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</si>
  <si>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</si>
  <si>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</si>
  <si>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</si>
  <si>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</si>
  <si>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</si>
  <si>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</si>
  <si>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</si>
  <si>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</si>
  <si>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</si>
  <si>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</si>
  <si>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</si>
  <si>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</si>
  <si>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</si>
  <si>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</si>
  <si>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</si>
  <si>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</si>
  <si>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</si>
  <si>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</si>
  <si>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</si>
  <si>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</si>
  <si>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</si>
  <si>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</si>
  <si>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</si>
  <si>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</si>
  <si>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</si>
  <si>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</si>
  <si>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</si>
  <si>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</si>
  <si>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</si>
  <si>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</si>
  <si>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</si>
  <si>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</si>
  <si>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</si>
  <si>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</si>
  <si>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</si>
  <si>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</si>
  <si>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</si>
  <si>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</si>
  <si>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</si>
  <si>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</si>
  <si>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</si>
  <si>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</si>
  <si>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</si>
  <si>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</si>
  <si>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</si>
  <si>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</si>
  <si>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</si>
  <si>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</si>
  <si>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</si>
  <si>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</si>
  <si>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</si>
  <si>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</si>
  <si>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</si>
  <si>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</si>
  <si>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</si>
  <si>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</si>
  <si>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</si>
  <si>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</si>
  <si>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</si>
  <si>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</si>
  <si>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</si>
  <si>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</si>
  <si>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</si>
  <si>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</si>
  <si>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</si>
  <si>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</si>
  <si>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</si>
  <si>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</si>
  <si>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</si>
  <si>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</si>
  <si>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</si>
  <si>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</si>
  <si>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</si>
  <si>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</si>
  <si>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</si>
  <si>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</si>
  <si>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</si>
  <si>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</si>
  <si>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</si>
  <si>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</si>
  <si>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</si>
  <si>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</si>
  <si>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</si>
  <si>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</si>
  <si>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</si>
  <si>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</si>
  <si>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</si>
  <si>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</si>
  <si>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</si>
  <si>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</si>
  <si>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</si>
  <si>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</si>
  <si>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</si>
  <si>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</si>
  <si>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</si>
  <si>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</si>
  <si>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</si>
  <si>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</si>
  <si>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</si>
  <si>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</si>
  <si>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</si>
  <si>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</si>
  <si>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</si>
  <si>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</si>
  <si>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</si>
  <si>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</si>
  <si>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</si>
  <si>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</si>
  <si>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</si>
  <si>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</si>
  <si>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</si>
  <si>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</si>
  <si>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</si>
  <si>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</si>
  <si>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</si>
  <si>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</si>
  <si>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</si>
  <si>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</si>
  <si>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</si>
  <si>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</si>
  <si>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</si>
  <si>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</si>
  <si>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</si>
  <si>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</si>
  <si>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</si>
  <si>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</si>
  <si>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</si>
  <si>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</si>
  <si>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</si>
  <si>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</si>
  <si>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</si>
  <si>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</si>
  <si>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</si>
  <si>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</si>
  <si>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</si>
  <si>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</si>
  <si>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</si>
  <si>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</si>
  <si>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</si>
  <si>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</si>
  <si>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</si>
  <si>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</si>
  <si>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</si>
  <si>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</si>
  <si>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</si>
  <si>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</si>
  <si>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</si>
  <si>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</si>
  <si>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</si>
  <si>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</si>
  <si>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</si>
  <si>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</si>
  <si>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</si>
  <si>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</si>
  <si>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</si>
  <si>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</si>
  <si>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</si>
  <si>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</si>
  <si>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</si>
  <si>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</si>
  <si>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</si>
  <si>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</si>
  <si>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</si>
  <si>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</si>
  <si>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</si>
  <si>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</si>
  <si>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</si>
  <si>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</si>
  <si>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</si>
  <si>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</si>
  <si>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</si>
  <si>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</si>
  <si>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</si>
  <si>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</si>
  <si>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</si>
  <si>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</si>
  <si>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</si>
  <si>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</si>
  <si>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</si>
  <si>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</si>
  <si>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</si>
  <si>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</si>
  <si>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</si>
  <si>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</si>
  <si>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</si>
  <si>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</si>
  <si>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</si>
  <si>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</si>
  <si>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</si>
  <si>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</si>
  <si>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</si>
  <si>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</si>
  <si>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</si>
  <si>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</si>
  <si>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</si>
  <si>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</si>
  <si>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</si>
  <si>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</si>
  <si>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</si>
  <si>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</si>
  <si>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</si>
  <si>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</si>
  <si>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</si>
  <si>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</si>
  <si>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</si>
  <si>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</si>
  <si>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</si>
  <si>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</si>
  <si>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</si>
  <si>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</si>
  <si>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</si>
  <si>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</si>
  <si>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</si>
  <si>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</si>
  <si>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</si>
  <si>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</si>
  <si>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</si>
  <si>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</si>
  <si>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</si>
  <si>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</si>
  <si>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</si>
  <si>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</si>
  <si>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</si>
  <si>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</si>
  <si>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</si>
  <si>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</si>
  <si>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</si>
  <si>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</si>
  <si>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</si>
  <si>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</si>
  <si>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</si>
  <si>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</si>
  <si>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</si>
  <si>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</si>
  <si>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</si>
  <si>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</si>
  <si>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</si>
  <si>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</si>
  <si>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</si>
  <si>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</si>
  <si>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</si>
  <si>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</si>
  <si>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</si>
  <si>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</si>
  <si>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</si>
  <si>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</si>
  <si>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</si>
  <si>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</si>
  <si>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</si>
  <si>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</si>
  <si>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</si>
  <si>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</si>
  <si>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</si>
  <si>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</si>
  <si>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</si>
  <si>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</si>
  <si>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</si>
  <si>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</si>
  <si>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</si>
  <si>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</si>
  <si>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</si>
  <si>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</si>
  <si>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</si>
  <si>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</si>
  <si>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</si>
  <si>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</si>
  <si>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</si>
  <si>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</si>
  <si>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</si>
  <si>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</si>
  <si>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</si>
  <si>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</si>
  <si>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</si>
  <si>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</si>
  <si>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</si>
  <si>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</si>
  <si>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</si>
  <si>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</si>
  <si>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</si>
  <si>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</si>
  <si>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</si>
  <si>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</si>
  <si>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</si>
  <si>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</si>
  <si>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</si>
  <si>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</si>
  <si>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</si>
  <si>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</si>
  <si>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</si>
  <si>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</si>
  <si>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</si>
  <si>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</si>
  <si>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</si>
  <si>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</si>
  <si>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</si>
  <si>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</si>
  <si>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</si>
  <si>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</si>
  <si>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</si>
  <si>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</si>
  <si>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</si>
  <si>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</si>
  <si>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</si>
  <si>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</si>
  <si>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</si>
  <si>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</si>
  <si>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</si>
  <si>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</si>
  <si>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</si>
  <si>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</si>
  <si>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</si>
  <si>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</si>
  <si>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</si>
  <si>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</si>
  <si>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</si>
  <si>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</si>
  <si>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</si>
  <si>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</si>
  <si>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</si>
  <si>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</si>
  <si>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</si>
  <si>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</si>
  <si>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</si>
  <si>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</si>
  <si>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</si>
  <si>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</si>
  <si>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</si>
  <si>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</si>
  <si>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</si>
  <si>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</si>
  <si>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</si>
  <si>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</si>
  <si>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</si>
  <si>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</si>
  <si>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</si>
  <si>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</si>
  <si>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</si>
  <si>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</si>
  <si>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</si>
  <si>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</si>
  <si>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</si>
  <si>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</si>
  <si>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</si>
  <si>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</si>
  <si>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</si>
  <si>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</si>
  <si>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</si>
  <si>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</si>
  <si>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</si>
  <si>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</si>
  <si>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</si>
  <si>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</si>
  <si>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</si>
  <si>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</si>
  <si>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</si>
  <si>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</si>
  <si>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</si>
  <si>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</si>
  <si>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</si>
  <si>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</si>
  <si>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</si>
  <si>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</si>
  <si>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</si>
  <si>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</si>
  <si>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</si>
  <si>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</si>
  <si>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</si>
  <si>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</si>
  <si>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</si>
  <si>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</si>
  <si>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</si>
  <si>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</si>
  <si>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</si>
  <si>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</si>
  <si>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</si>
  <si>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</si>
  <si>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</si>
  <si>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</si>
  <si>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</si>
  <si>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</si>
  <si>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</si>
  <si>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</si>
  <si>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</si>
  <si>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</si>
  <si>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</si>
  <si>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</si>
  <si>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</si>
  <si>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</si>
  <si>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</si>
  <si>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</si>
  <si>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</si>
  <si>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</si>
  <si>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</si>
  <si>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</si>
  <si>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</si>
  <si>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</si>
  <si>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</si>
  <si>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</si>
  <si>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</si>
  <si>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</si>
  <si>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</si>
  <si>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</si>
  <si>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</si>
  <si>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</si>
  <si>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</si>
  <si>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</si>
  <si>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</si>
  <si>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</si>
  <si>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</si>
  <si>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</si>
  <si>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</si>
  <si>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</si>
  <si>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</si>
  <si>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</si>
  <si>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</si>
  <si>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</si>
  <si>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</si>
  <si>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</si>
  <si>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</si>
  <si>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</si>
  <si>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</si>
  <si>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</si>
  <si>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</si>
  <si>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</si>
  <si>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</si>
  <si>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</si>
  <si>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</si>
  <si>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</si>
  <si>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</si>
  <si>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</si>
  <si>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</si>
  <si>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</si>
  <si>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</si>
  <si>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</si>
  <si>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</si>
  <si>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</si>
  <si>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</si>
  <si>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</si>
  <si>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</si>
  <si>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</si>
  <si>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</si>
  <si>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</si>
  <si>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</si>
  <si>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</si>
  <si>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</si>
  <si>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</si>
  <si>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</si>
  <si>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</si>
  <si>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</si>
  <si>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</si>
  <si>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</si>
  <si>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</si>
  <si>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</si>
  <si>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</si>
  <si>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</si>
  <si>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</si>
  <si>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</si>
  <si>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</si>
  <si>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</si>
  <si>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</si>
  <si>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</si>
  <si>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</si>
  <si>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</si>
  <si>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</si>
  <si>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</si>
  <si>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</si>
  <si>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</si>
  <si>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</si>
  <si>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</si>
  <si>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</si>
  <si>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</si>
  <si>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</si>
  <si>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</si>
  <si>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</si>
  <si>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</si>
  <si>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</si>
  <si>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</si>
  <si>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</si>
  <si>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</si>
  <si>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</si>
  <si>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</si>
  <si>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</si>
  <si>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</si>
  <si>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</si>
  <si>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</si>
  <si>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</si>
  <si>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</si>
  <si>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</si>
  <si>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</si>
  <si>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</si>
  <si>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</si>
  <si>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</si>
  <si>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</si>
  <si>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</si>
  <si>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</si>
  <si>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</si>
  <si>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</si>
  <si>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</si>
  <si>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</si>
  <si>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</si>
  <si>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</si>
  <si>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</si>
  <si>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</si>
  <si>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</si>
  <si>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</si>
  <si>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</si>
  <si>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</si>
  <si>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</si>
  <si>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</si>
  <si>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</si>
  <si>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</si>
  <si>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</si>
  <si>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</si>
  <si>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</si>
  <si>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</si>
  <si>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</si>
  <si>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</si>
  <si>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</si>
  <si>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</si>
  <si>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</si>
  <si>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</si>
  <si>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</si>
  <si>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</si>
  <si>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</si>
  <si>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</si>
  <si>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</si>
  <si>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</si>
  <si>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</si>
  <si>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</si>
  <si>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</si>
  <si>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</si>
  <si>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</si>
  <si>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</si>
  <si>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</si>
  <si>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</si>
  <si>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</si>
  <si>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</si>
  <si>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</si>
  <si>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</si>
  <si>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</si>
  <si>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</si>
  <si>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</si>
  <si>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</si>
  <si>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</si>
  <si>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</si>
  <si>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</si>
  <si>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</si>
  <si>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</si>
  <si>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</si>
  <si>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</si>
  <si>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</si>
  <si>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</si>
  <si>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</si>
  <si>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</si>
  <si>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</si>
  <si>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</si>
  <si>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</si>
  <si>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</si>
  <si>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</si>
  <si>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</si>
  <si>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</si>
  <si>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</si>
  <si>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</si>
  <si>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</si>
  <si>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</si>
  <si>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</si>
  <si>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</si>
  <si>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</si>
  <si>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</si>
  <si>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</si>
  <si>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</si>
  <si>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</si>
  <si>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</si>
  <si>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</si>
  <si>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</si>
  <si>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</si>
  <si>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</si>
  <si>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</si>
  <si>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</si>
  <si>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</si>
  <si>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</si>
  <si>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</si>
  <si>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</si>
  <si>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</si>
  <si>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</si>
  <si>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</si>
  <si>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</si>
  <si>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</si>
  <si>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</si>
  <si>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</si>
  <si>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</si>
  <si>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</si>
  <si>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</si>
  <si>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</si>
  <si>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</si>
  <si>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</si>
  <si>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</si>
  <si>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</si>
  <si>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</si>
  <si>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</si>
  <si>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</si>
  <si>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</si>
  <si>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</si>
  <si>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</si>
  <si>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</si>
  <si>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</si>
  <si>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</si>
  <si>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</si>
  <si>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</si>
  <si>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</si>
  <si>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</si>
  <si>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</si>
  <si>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</si>
  <si>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</si>
  <si>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</si>
  <si>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</si>
  <si>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</si>
  <si>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</si>
  <si>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</si>
  <si>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</si>
  <si>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</si>
  <si>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</si>
  <si>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</si>
  <si>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</si>
  <si>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</si>
  <si>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</si>
  <si>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</si>
  <si>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</si>
  <si>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</si>
  <si>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</si>
  <si>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</si>
  <si>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</si>
  <si>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</si>
  <si>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</si>
  <si>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</si>
  <si>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</si>
  <si>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</si>
  <si>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</si>
  <si>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</si>
  <si>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</si>
  <si>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</si>
  <si>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</si>
  <si>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</si>
  <si>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</si>
  <si>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</si>
  <si>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</si>
  <si>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</si>
  <si>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</si>
  <si>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</si>
  <si>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</si>
  <si>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</si>
  <si>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</si>
  <si>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</si>
  <si>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</si>
  <si>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</si>
  <si>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</si>
  <si>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</si>
  <si>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</si>
  <si>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</si>
  <si>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</si>
  <si>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</si>
  <si>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</si>
  <si>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</si>
  <si>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</si>
  <si>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</si>
  <si>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</si>
  <si>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</si>
  <si>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</si>
  <si>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</si>
  <si>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</si>
  <si>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</si>
  <si>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</si>
  <si>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</si>
  <si>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</si>
  <si>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</si>
  <si>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</si>
  <si>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</si>
  <si>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</si>
  <si>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</si>
  <si>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</si>
  <si>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</si>
  <si>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</si>
  <si>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</si>
  <si>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</si>
  <si>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</si>
  <si>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</si>
  <si>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</si>
  <si>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</si>
  <si>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</si>
  <si>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</si>
  <si>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</si>
  <si>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</si>
  <si>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</si>
  <si>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</si>
  <si>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</si>
  <si>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</si>
  <si>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</si>
  <si>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</si>
  <si>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</si>
  <si>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</si>
  <si>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</si>
  <si>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</si>
  <si>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</si>
  <si>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</si>
  <si>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</si>
  <si>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</si>
  <si>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</si>
  <si>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</si>
  <si>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</si>
  <si>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</si>
  <si>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</si>
  <si>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</si>
  <si>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</si>
  <si>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</si>
  <si>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</si>
  <si>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</si>
  <si>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</si>
  <si>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</si>
  <si>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</si>
  <si>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</si>
  <si>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</si>
  <si>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</si>
  <si>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</si>
  <si>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</si>
  <si>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</si>
  <si>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</si>
  <si>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</si>
  <si>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</si>
  <si>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</si>
  <si>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</si>
  <si>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</si>
  <si>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</si>
  <si>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</si>
  <si>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</si>
  <si>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</si>
  <si>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</si>
  <si>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</si>
  <si>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</si>
  <si>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</si>
  <si>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</si>
  <si>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</si>
  <si>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</si>
  <si>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</si>
  <si>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</si>
  <si>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</si>
  <si>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</si>
  <si>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</si>
  <si>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</si>
  <si>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</si>
  <si>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</si>
  <si>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</si>
  <si>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</si>
  <si>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</si>
  <si>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</si>
  <si>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</si>
  <si>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</si>
  <si>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</si>
  <si>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</si>
  <si>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</si>
  <si>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</si>
  <si>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</si>
  <si>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</si>
  <si>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</si>
  <si>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</si>
  <si>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</si>
  <si>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</si>
  <si>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</si>
  <si>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</si>
  <si>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</si>
  <si>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</si>
  <si>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</si>
  <si>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</si>
  <si>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</si>
  <si>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</si>
  <si>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</si>
  <si>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</si>
  <si>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</si>
  <si>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</si>
  <si>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</si>
  <si>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</si>
  <si>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</si>
  <si>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</si>
  <si>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</si>
  <si>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</si>
  <si>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</si>
  <si>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</si>
  <si>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</si>
  <si>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</si>
  <si>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</si>
  <si>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</si>
  <si>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</si>
  <si>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</si>
  <si>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</si>
  <si>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</si>
  <si>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</si>
  <si>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</si>
  <si>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</si>
  <si>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</si>
  <si>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</si>
  <si>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</si>
  <si>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</si>
  <si>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</si>
  <si>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</si>
  <si>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</si>
  <si>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</si>
  <si>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</si>
  <si>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</si>
  <si>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</si>
  <si>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</si>
  <si>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</si>
  <si>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</si>
  <si>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</si>
  <si>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</si>
  <si>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</si>
  <si>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</si>
  <si>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</si>
  <si>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</si>
  <si>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</si>
  <si>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</si>
  <si>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</si>
  <si>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</si>
  <si>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</si>
  <si>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</si>
  <si>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</si>
  <si>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</si>
  <si>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</si>
  <si>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</si>
  <si>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</si>
  <si>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</si>
  <si>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</si>
  <si>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</si>
  <si>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</si>
  <si>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</si>
  <si>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</si>
  <si>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</si>
  <si>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</si>
  <si>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</si>
  <si>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</si>
  <si>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</si>
  <si>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</si>
  <si>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</si>
  <si>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</si>
  <si>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</si>
  <si>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</si>
  <si>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</si>
  <si>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</si>
  <si>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</si>
  <si>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</si>
  <si>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</si>
  <si>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</si>
  <si>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</si>
  <si>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</si>
  <si>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</si>
  <si>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</si>
  <si>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</si>
  <si>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</si>
  <si>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</si>
  <si>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</si>
  <si>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</si>
  <si>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</si>
  <si>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</si>
  <si>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</si>
  <si>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</si>
  <si>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</si>
  <si>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</si>
  <si>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</si>
  <si>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</si>
  <si>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</si>
  <si>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</si>
  <si>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</si>
  <si>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</si>
  <si>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</si>
  <si>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</si>
  <si>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</si>
  <si>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</si>
  <si>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</si>
  <si>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</si>
  <si>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</si>
  <si>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</si>
  <si>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</si>
  <si>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</si>
  <si>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</si>
  <si>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</si>
  <si>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</si>
  <si>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</si>
  <si>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</si>
  <si>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</si>
  <si>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</si>
  <si>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</si>
  <si>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</si>
  <si>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</si>
  <si>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</si>
  <si>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</si>
  <si>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</si>
  <si>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</si>
  <si>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</si>
  <si>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</si>
  <si>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</si>
  <si>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</si>
  <si>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</si>
  <si>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</si>
  <si>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</si>
  <si>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</si>
  <si>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</si>
  <si>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</si>
  <si>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</si>
  <si>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</si>
  <si>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</si>
  <si>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</si>
  <si>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</si>
  <si>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</si>
  <si>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</si>
  <si>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</si>
  <si>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</si>
  <si>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</si>
  <si>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</si>
  <si>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</si>
  <si>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</si>
  <si>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</si>
  <si>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</si>
  <si>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</si>
  <si>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</si>
  <si>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</si>
  <si>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</si>
  <si>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</si>
  <si>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</si>
  <si>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</si>
  <si>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</si>
  <si>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</si>
  <si>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</si>
  <si>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</si>
  <si>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</si>
  <si>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</si>
  <si>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</si>
  <si>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</si>
  <si>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</si>
  <si>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</si>
  <si>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</si>
  <si>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</si>
  <si>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</si>
  <si>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</si>
  <si>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</si>
  <si>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</si>
  <si>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</si>
  <si>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</si>
  <si>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</si>
  <si>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</si>
  <si>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</si>
  <si>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</si>
  <si>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</si>
  <si>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</si>
  <si>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</si>
  <si>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</si>
  <si>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</si>
  <si>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</si>
  <si>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</si>
  <si>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</si>
  <si>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</si>
  <si>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</si>
  <si>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</si>
  <si>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</si>
  <si>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</si>
  <si>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</si>
  <si>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</si>
  <si>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</si>
  <si>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</si>
  <si>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</si>
  <si>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</si>
  <si>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</si>
  <si>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</si>
  <si>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</si>
  <si>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</si>
  <si>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</si>
  <si>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</si>
  <si>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</si>
  <si>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</si>
  <si>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</si>
  <si>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</si>
  <si>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</si>
  <si>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</si>
  <si>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</si>
  <si>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</si>
  <si>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</si>
  <si>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</si>
  <si>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</si>
  <si>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</si>
  <si>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</si>
  <si>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</si>
  <si>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</si>
  <si>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</si>
  <si>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</si>
  <si>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</si>
  <si>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</si>
  <si>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</si>
  <si>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</si>
  <si>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</si>
  <si>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</si>
  <si>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</si>
  <si>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</si>
  <si>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</si>
  <si>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</si>
  <si>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</si>
  <si>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</si>
  <si>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</si>
  <si>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</si>
  <si>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</si>
  <si>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</si>
  <si>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</si>
  <si>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</si>
  <si>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</si>
  <si>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</si>
  <si>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</si>
  <si>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</si>
  <si>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</si>
  <si>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</si>
  <si>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</si>
  <si>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</si>
  <si>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</si>
  <si>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</si>
  <si>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</si>
  <si>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</si>
  <si>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</si>
  <si>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</si>
  <si>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</si>
  <si>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</si>
  <si>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</si>
  <si>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</si>
  <si>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</si>
  <si>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</si>
  <si>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</si>
  <si>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</si>
  <si>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</si>
  <si>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</si>
  <si>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</si>
  <si>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</si>
  <si>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</si>
  <si>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</si>
  <si>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</si>
  <si>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</si>
  <si>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</si>
  <si>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</si>
  <si>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</si>
  <si>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</si>
  <si>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</si>
  <si>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</si>
  <si>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</si>
  <si>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</si>
  <si>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</si>
  <si>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</si>
  <si>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</si>
  <si>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</si>
  <si>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</si>
  <si>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</si>
  <si>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</si>
  <si>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</si>
  <si>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</si>
  <si>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</si>
  <si>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</si>
  <si>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</si>
  <si>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</si>
  <si>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</si>
  <si>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</si>
  <si>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</si>
  <si>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</si>
  <si>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</si>
  <si>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</si>
  <si>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</si>
  <si>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</si>
  <si>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</si>
  <si>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</si>
  <si>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</si>
  <si>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</si>
  <si>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</si>
  <si>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</si>
  <si>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</si>
  <si>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</si>
  <si>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</si>
  <si>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</si>
  <si>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</si>
  <si>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</si>
  <si>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</si>
  <si>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</si>
  <si>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</si>
  <si>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</si>
  <si>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</si>
  <si>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</si>
  <si>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</si>
  <si>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</si>
  <si>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</si>
  <si>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</si>
  <si>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</si>
  <si>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</si>
  <si>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</si>
  <si>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</si>
  <si>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</si>
  <si>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</si>
  <si>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</si>
  <si>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</si>
  <si>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</si>
  <si>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</si>
  <si>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</si>
  <si>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</si>
  <si>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</si>
  <si>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</si>
  <si>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</si>
  <si>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</si>
  <si>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</si>
  <si>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</si>
  <si>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</si>
  <si>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</si>
  <si>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</si>
  <si>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</si>
  <si>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</si>
  <si>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</si>
  <si>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</si>
  <si>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</si>
  <si>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</si>
  <si>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</si>
  <si>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</si>
  <si>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</si>
  <si>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</si>
  <si>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</si>
  <si>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</si>
  <si>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</si>
  <si>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</si>
  <si>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</si>
  <si>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</si>
  <si>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</si>
  <si>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</si>
  <si>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</si>
  <si>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</si>
  <si>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</si>
  <si>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</si>
  <si>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</si>
  <si>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</si>
  <si>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</si>
  <si>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</si>
  <si>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</si>
  <si>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</si>
  <si>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</si>
  <si>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</si>
  <si>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</si>
  <si>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</si>
  <si>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</si>
  <si>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</si>
  <si>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</si>
  <si>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</si>
  <si>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</si>
  <si>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</si>
  <si>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</si>
  <si>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</si>
  <si>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</si>
  <si>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</si>
  <si>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</si>
  <si>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</si>
  <si>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</si>
  <si>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</si>
  <si>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</si>
  <si>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</si>
  <si>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</si>
  <si>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</si>
  <si>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</si>
  <si>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</si>
  <si>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</si>
  <si>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</si>
  <si>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</si>
  <si>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</si>
  <si>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</si>
  <si>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</si>
  <si>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</si>
  <si>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</si>
  <si>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</si>
  <si>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</si>
  <si>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</si>
  <si>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</si>
  <si>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</si>
  <si>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</si>
  <si>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</si>
  <si>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</si>
  <si>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</si>
  <si>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</si>
  <si>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</si>
  <si>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</si>
  <si>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</si>
  <si>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</si>
  <si>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</si>
  <si>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</si>
  <si>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</si>
  <si>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</si>
  <si>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</si>
  <si>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</si>
  <si>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</si>
  <si>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</si>
  <si>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</si>
  <si>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</si>
  <si>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</si>
  <si>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</si>
  <si>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</si>
  <si>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</si>
  <si>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</si>
  <si>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</si>
  <si>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</si>
  <si>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</si>
  <si>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</si>
  <si>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</si>
  <si>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</si>
  <si>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</si>
  <si>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</si>
  <si>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</si>
  <si>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</si>
  <si>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</si>
  <si>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</si>
  <si>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</si>
  <si>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</si>
  <si>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</si>
  <si>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</si>
  <si>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</si>
  <si>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</si>
  <si>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</si>
  <si>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</si>
  <si>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</si>
  <si>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</si>
  <si>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</si>
  <si>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</si>
  <si>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</si>
  <si>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</si>
  <si>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</si>
  <si>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</si>
  <si>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</si>
  <si>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</si>
  <si>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</si>
  <si>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</si>
  <si>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</si>
  <si>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</si>
  <si>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</si>
  <si>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</si>
  <si>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</si>
  <si>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</si>
  <si>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</si>
  <si>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</si>
  <si>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</si>
  <si>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</si>
  <si>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</si>
  <si>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</si>
  <si>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</si>
  <si>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</si>
  <si>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</si>
  <si>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</si>
  <si>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</si>
  <si>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</si>
  <si>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</si>
  <si>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</si>
  <si>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</si>
  <si>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</si>
  <si>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</si>
  <si>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</si>
  <si>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</si>
  <si>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</si>
  <si>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</si>
  <si>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</si>
  <si>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</si>
  <si>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</si>
  <si>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</si>
  <si>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</si>
  <si>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</si>
  <si>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</si>
  <si>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</si>
  <si>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</si>
  <si>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</si>
  <si>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</si>
  <si>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</si>
  <si>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</si>
  <si>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</si>
  <si>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</si>
  <si>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</si>
  <si>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</si>
  <si>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</si>
  <si>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</si>
  <si>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</si>
  <si>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</si>
  <si>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</si>
  <si>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</si>
  <si>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</si>
  <si>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</si>
  <si>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</si>
  <si>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</si>
  <si>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</si>
  <si>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</si>
  <si>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</si>
  <si>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</si>
  <si>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</si>
  <si>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</si>
  <si>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</si>
  <si>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</si>
  <si>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</si>
  <si>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</si>
  <si>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</si>
  <si>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</si>
  <si>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</si>
  <si>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</si>
  <si>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</si>
  <si>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</si>
  <si>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</si>
  <si>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</si>
  <si>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</si>
  <si>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</si>
  <si>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</si>
  <si>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</si>
  <si>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</si>
  <si>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</si>
  <si>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</si>
  <si>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</si>
  <si>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</si>
  <si>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</si>
  <si>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</si>
  <si>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</si>
  <si>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</si>
  <si>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</si>
  <si>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</si>
  <si>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</si>
  <si>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</si>
  <si>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</si>
  <si>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</si>
  <si>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</si>
  <si>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</si>
  <si>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</si>
  <si>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</si>
  <si>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</si>
  <si>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</si>
  <si>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</si>
  <si>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</si>
  <si>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</si>
  <si>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</si>
  <si>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</si>
  <si>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</si>
  <si>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</si>
  <si>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</si>
  <si>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</si>
  <si>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</si>
  <si>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</si>
  <si>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</si>
  <si>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</si>
  <si>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</si>
  <si>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</si>
  <si>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</si>
  <si>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</si>
  <si>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</si>
  <si>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</si>
  <si>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</si>
  <si>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</si>
  <si>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</si>
  <si>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</si>
  <si>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</si>
  <si>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</si>
  <si>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</si>
  <si>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</si>
  <si>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</si>
  <si>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</si>
  <si>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</si>
  <si>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</si>
  <si>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</si>
  <si>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</si>
  <si>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</si>
  <si>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</si>
  <si>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</si>
  <si>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</si>
  <si>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</si>
  <si>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</si>
  <si>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</si>
  <si>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</si>
  <si>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</si>
  <si>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</si>
  <si>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</si>
  <si>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</si>
  <si>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</si>
  <si>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</si>
  <si>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</si>
  <si>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</si>
  <si>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</si>
  <si>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</si>
  <si>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</si>
  <si>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</si>
  <si>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</si>
  <si>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</si>
  <si>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</si>
  <si>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</si>
  <si>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</si>
  <si>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</si>
  <si>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</si>
  <si>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</si>
  <si>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</si>
  <si>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</si>
  <si>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</si>
  <si>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</si>
  <si>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</si>
  <si>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</si>
  <si>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</si>
  <si>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</si>
  <si>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</si>
  <si>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</si>
  <si>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</si>
  <si>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</si>
  <si>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</si>
  <si>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</si>
  <si>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</si>
  <si>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</si>
  <si>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</si>
  <si>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</si>
  <si>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</si>
  <si>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</si>
  <si>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</si>
  <si>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</si>
  <si>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</si>
  <si>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</si>
  <si>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</si>
  <si>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</si>
  <si>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</si>
  <si>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</si>
  <si>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</si>
  <si>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</si>
  <si>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</si>
  <si>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</si>
  <si>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</si>
  <si>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</si>
  <si>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</si>
  <si>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</si>
  <si>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</si>
  <si>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</si>
  <si>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</si>
  <si>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</si>
  <si>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</si>
  <si>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</si>
  <si>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</si>
  <si>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</si>
  <si>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</si>
  <si>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</si>
  <si>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</si>
  <si>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</si>
  <si>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</si>
  <si>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</si>
  <si>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</si>
  <si>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</si>
  <si>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</si>
  <si>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</si>
  <si>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</si>
  <si>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</si>
  <si>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</si>
  <si>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</si>
  <si>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</si>
  <si>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</si>
  <si>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</si>
  <si>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</si>
  <si>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</si>
  <si>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</si>
  <si>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</si>
  <si>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</si>
  <si>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</si>
  <si>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</si>
  <si>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</si>
  <si>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</si>
  <si>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</si>
  <si>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</si>
  <si>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</si>
  <si>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</si>
  <si>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</si>
  <si>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</si>
  <si>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</si>
  <si>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</si>
  <si>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</si>
  <si>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</si>
  <si>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</si>
  <si>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</si>
  <si>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</si>
  <si>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</si>
  <si>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</si>
  <si>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</si>
  <si>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</si>
  <si>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</si>
  <si>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</si>
  <si>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</si>
  <si>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</si>
  <si>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</si>
  <si>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</si>
  <si>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</si>
  <si>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</si>
  <si>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</si>
  <si>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</si>
  <si>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</si>
  <si>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</si>
  <si>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</si>
  <si>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</si>
  <si>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</si>
  <si>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</si>
  <si>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</si>
  <si>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</si>
  <si>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</si>
  <si>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</si>
  <si>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</si>
  <si>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</si>
  <si>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</si>
  <si>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</si>
  <si>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</si>
  <si>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</si>
  <si>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</si>
  <si>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</si>
  <si>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</si>
  <si>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</si>
  <si>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</si>
  <si>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</si>
  <si>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</si>
  <si>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</si>
  <si>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</si>
  <si>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</si>
  <si>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</si>
  <si>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</si>
  <si>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</si>
  <si>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</si>
  <si>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</si>
  <si>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</si>
  <si>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</si>
  <si>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</si>
  <si>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</si>
  <si>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</si>
  <si>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</si>
  <si>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</si>
  <si>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</si>
  <si>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</si>
  <si>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</si>
  <si>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</si>
  <si>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</si>
  <si>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</si>
  <si>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</si>
  <si>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</si>
  <si>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</si>
  <si>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</si>
  <si>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</si>
  <si>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</si>
  <si>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</si>
  <si>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</si>
  <si>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</si>
  <si>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</si>
  <si>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</si>
  <si>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</si>
  <si>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</si>
  <si>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</si>
  <si>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</si>
  <si>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</si>
  <si>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</si>
  <si>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</si>
  <si>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</si>
  <si>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</si>
  <si>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</si>
  <si>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</si>
  <si>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</si>
  <si>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</si>
  <si>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</si>
  <si>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</si>
  <si>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</si>
  <si>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</si>
  <si>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</si>
  <si>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</si>
  <si>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</si>
  <si>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</si>
  <si>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</si>
  <si>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</si>
  <si>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</si>
  <si>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</si>
  <si>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</si>
  <si>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</si>
  <si>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</si>
  <si>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</si>
  <si>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</si>
  <si>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</si>
  <si>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</si>
  <si>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</si>
  <si>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</si>
  <si>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</si>
  <si>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</si>
  <si>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</si>
  <si>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</si>
  <si>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</si>
  <si>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</si>
  <si>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</si>
  <si>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</si>
  <si>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</si>
  <si>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</si>
  <si>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</si>
  <si>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</si>
  <si>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</si>
  <si>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</si>
  <si>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</si>
  <si>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</si>
  <si>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</si>
  <si>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</si>
  <si>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</si>
  <si>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</si>
  <si>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</si>
  <si>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</si>
  <si>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</si>
  <si>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</si>
  <si>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</si>
  <si>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</si>
  <si>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</si>
  <si>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</si>
  <si>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</si>
  <si>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</si>
  <si>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</si>
  <si>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</si>
  <si>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</si>
  <si>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</si>
  <si>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</si>
  <si>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</si>
  <si>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</si>
  <si>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</si>
  <si>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</si>
  <si>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</si>
  <si>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</si>
  <si>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</si>
  <si>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</si>
  <si>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</si>
  <si>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</si>
  <si>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</si>
  <si>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</si>
  <si>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</si>
  <si>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</si>
  <si>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</si>
  <si>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</si>
  <si>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</si>
  <si>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</si>
  <si>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</si>
  <si>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</si>
  <si>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</si>
  <si>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</si>
  <si>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</si>
  <si>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</si>
  <si>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</si>
  <si>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</si>
  <si>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</si>
  <si>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</si>
  <si>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</si>
  <si>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</si>
  <si>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</si>
  <si>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</si>
  <si>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</si>
  <si>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</si>
  <si>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</si>
  <si>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</si>
  <si>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</si>
  <si>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</si>
  <si>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</si>
  <si>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</si>
  <si>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</si>
  <si>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</si>
  <si>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</si>
  <si>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</si>
  <si>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</si>
  <si>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</si>
  <si>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</si>
  <si>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</si>
  <si>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</si>
  <si>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</si>
  <si>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</si>
  <si>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</si>
  <si>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</si>
  <si>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</si>
  <si>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</si>
  <si>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</si>
  <si>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</si>
  <si>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</si>
  <si>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</si>
  <si>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</si>
  <si>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</si>
  <si>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</si>
  <si>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</si>
  <si>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</si>
  <si>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</si>
  <si>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</si>
  <si>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</si>
  <si>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</si>
  <si>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</si>
  <si>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</si>
  <si>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</si>
  <si>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</si>
  <si>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</si>
  <si>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</si>
  <si>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</si>
  <si>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</si>
  <si>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</si>
  <si>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</si>
  <si>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</si>
  <si>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</si>
  <si>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</si>
  <si>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</si>
  <si>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</si>
  <si>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</si>
  <si>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</si>
  <si>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</si>
  <si>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</si>
  <si>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</si>
  <si>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</si>
  <si>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</si>
  <si>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</si>
  <si>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</si>
  <si>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</si>
  <si>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</si>
  <si>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</si>
  <si>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</si>
  <si>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</si>
  <si>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</si>
  <si>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</si>
  <si>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</si>
  <si>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</si>
  <si>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</si>
  <si>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</si>
  <si>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</si>
  <si>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</si>
  <si>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</si>
  <si>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</si>
  <si>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</si>
  <si>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</si>
  <si>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</si>
  <si>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</si>
  <si>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</si>
  <si>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</si>
  <si>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</si>
  <si>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</si>
  <si>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</si>
  <si>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</si>
  <si>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</si>
  <si>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</si>
  <si>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</si>
  <si>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</si>
  <si>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</si>
  <si>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</si>
  <si>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</si>
  <si>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</si>
  <si>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</si>
  <si>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</si>
  <si>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</si>
  <si>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</si>
  <si>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</si>
  <si>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</si>
  <si>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</si>
  <si>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</si>
  <si>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</si>
  <si>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</si>
  <si>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</si>
  <si>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</si>
  <si>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</si>
  <si>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</si>
  <si>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</si>
  <si>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</si>
  <si>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</si>
  <si>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</si>
  <si>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</si>
  <si>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</si>
  <si>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</si>
  <si>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</si>
  <si>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</si>
  <si>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</si>
  <si>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</si>
  <si>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</si>
  <si>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</si>
  <si>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</si>
  <si>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</si>
  <si>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</si>
  <si>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</si>
  <si>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</si>
  <si>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</si>
  <si>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</si>
  <si>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</si>
  <si>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</si>
  <si>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</si>
  <si>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</si>
  <si>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</si>
  <si>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</si>
  <si>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</si>
  <si>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</si>
  <si>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</si>
  <si>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</si>
  <si>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</si>
  <si>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</si>
  <si>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</si>
  <si>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</si>
  <si>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</si>
  <si>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</si>
  <si>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</si>
  <si>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</si>
  <si>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</si>
  <si>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</si>
  <si>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</si>
  <si>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</si>
  <si>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</si>
  <si>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</si>
  <si>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</si>
  <si>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</si>
  <si>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</si>
  <si>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</si>
  <si>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</si>
  <si>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</si>
  <si>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</si>
  <si>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</si>
  <si>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</si>
  <si>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</si>
  <si>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</si>
  <si>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</si>
  <si>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</si>
  <si>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</si>
  <si>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</si>
  <si>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</si>
  <si>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</si>
  <si>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</si>
  <si>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</si>
  <si>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</si>
  <si>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</si>
  <si>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</si>
  <si>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</si>
  <si>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</si>
  <si>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</si>
  <si>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</si>
  <si>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</si>
  <si>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</si>
  <si>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</si>
  <si>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</si>
  <si>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</si>
  <si>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</si>
  <si>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</si>
  <si>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</si>
  <si>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</si>
  <si>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</si>
  <si>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</si>
  <si>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</si>
  <si>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</si>
  <si>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</si>
  <si>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</si>
  <si>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</si>
  <si>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</si>
  <si>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</si>
  <si>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</si>
  <si>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</si>
  <si>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</si>
  <si>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</si>
  <si>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</si>
  <si>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</si>
  <si>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</si>
  <si>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</si>
  <si>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</si>
  <si>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</si>
  <si>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</si>
  <si>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</si>
  <si>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</si>
  <si>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</si>
  <si>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</si>
  <si>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</si>
  <si>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</si>
  <si>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</si>
  <si>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</si>
  <si>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</si>
  <si>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</si>
  <si>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</si>
  <si>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</si>
  <si>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</si>
  <si>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</si>
  <si>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</si>
  <si>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</si>
  <si>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</si>
  <si>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</si>
  <si>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</si>
  <si>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</si>
  <si>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</si>
  <si>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</si>
  <si>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</si>
  <si>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</si>
  <si>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</si>
  <si>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</si>
  <si>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</si>
  <si>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</si>
  <si>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</si>
  <si>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</si>
  <si>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</si>
  <si>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</si>
  <si>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</si>
  <si>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</si>
  <si>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</si>
  <si>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</si>
  <si>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</si>
  <si>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</si>
  <si>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</si>
  <si>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</si>
  <si>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</si>
  <si>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</si>
  <si>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</si>
  <si>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</si>
  <si>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</si>
  <si>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</si>
  <si>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</si>
  <si>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</si>
  <si>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</si>
  <si>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</si>
  <si>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</si>
  <si>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</si>
  <si>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</si>
  <si>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</si>
  <si>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</si>
  <si>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</si>
  <si>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</si>
  <si>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</si>
  <si>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</si>
  <si>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</si>
  <si>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</si>
  <si>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</si>
  <si>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</si>
  <si>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</si>
  <si>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</si>
  <si>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</si>
  <si>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</si>
  <si>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</si>
  <si>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</si>
  <si>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</si>
  <si>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</si>
  <si>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</si>
  <si>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</si>
  <si>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</si>
  <si>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</si>
  <si>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</si>
  <si>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</si>
  <si>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</si>
  <si>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</si>
  <si>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</si>
  <si>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</si>
  <si>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</si>
  <si>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</si>
  <si>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</si>
  <si>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</si>
  <si>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</si>
  <si>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</si>
  <si>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</si>
  <si>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</si>
  <si>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</si>
  <si>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</si>
  <si>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</si>
  <si>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</si>
  <si>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</si>
  <si>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</si>
  <si>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</si>
  <si>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</si>
  <si>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</si>
  <si>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</si>
  <si>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</si>
  <si>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</si>
  <si>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</si>
  <si>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</si>
  <si>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</si>
  <si>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</si>
  <si>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</si>
  <si>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</si>
  <si>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</si>
  <si>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</si>
  <si>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</si>
  <si>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</si>
  <si>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</si>
  <si>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</si>
  <si>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</si>
  <si>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</si>
  <si>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</si>
  <si>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</si>
  <si>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</si>
  <si>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</si>
  <si>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</si>
  <si>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</si>
  <si>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</si>
  <si>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</si>
  <si>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</si>
  <si>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</si>
  <si>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</si>
  <si>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</si>
  <si>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</si>
  <si>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</si>
  <si>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</si>
  <si>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</si>
  <si>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</si>
  <si>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</si>
  <si>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</si>
  <si>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</si>
  <si>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</si>
  <si>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</si>
  <si>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</si>
  <si>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</si>
  <si>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</si>
  <si>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</si>
  <si>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</si>
  <si>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</si>
  <si>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</si>
  <si>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</si>
  <si>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</si>
  <si>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</si>
  <si>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</si>
  <si>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</si>
  <si>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</si>
  <si>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</si>
  <si>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</si>
  <si>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</si>
  <si>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</si>
  <si>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</si>
  <si>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</si>
  <si>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</si>
  <si>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</si>
  <si>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</si>
  <si>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</si>
  <si>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</si>
  <si>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</si>
  <si>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</si>
  <si>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</si>
  <si>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</si>
  <si>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</si>
  <si>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</si>
  <si>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</si>
  <si>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</si>
  <si>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</si>
  <si>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</si>
  <si>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</si>
  <si>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</si>
  <si>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</si>
  <si>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</si>
  <si>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</si>
  <si>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</si>
  <si>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</si>
  <si>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</si>
  <si>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</si>
  <si>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</si>
  <si>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</si>
  <si>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</si>
  <si>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</si>
  <si>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</si>
  <si>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</si>
  <si>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</si>
  <si>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</si>
  <si>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</si>
  <si>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</si>
  <si>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</si>
  <si>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</si>
  <si>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</si>
  <si>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</si>
  <si>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</si>
  <si>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</si>
  <si>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</si>
  <si>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</si>
  <si>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</si>
  <si>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</si>
  <si>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</si>
  <si>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</si>
  <si>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</si>
  <si>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</si>
  <si>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</si>
  <si>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</si>
  <si>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</si>
  <si>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</si>
  <si>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</si>
  <si>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</si>
  <si>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</si>
  <si>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</si>
  <si>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</si>
  <si>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</si>
  <si>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</si>
  <si>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</si>
  <si>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</si>
  <si>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</si>
  <si>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</si>
  <si>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</si>
  <si>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</si>
  <si>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</si>
  <si>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</si>
  <si>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</si>
  <si>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</si>
  <si>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</si>
  <si>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</si>
  <si>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</si>
  <si>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</si>
  <si>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</si>
  <si>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</si>
  <si>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</si>
  <si>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</si>
  <si>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</si>
  <si>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</si>
  <si>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</si>
  <si>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</si>
  <si>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</si>
  <si>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</si>
  <si>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</si>
  <si>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</si>
  <si>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</si>
  <si>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</si>
  <si>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</si>
  <si>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</si>
  <si>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</si>
  <si>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</si>
  <si>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</si>
  <si>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</si>
  <si>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</si>
  <si>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</si>
  <si>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</si>
  <si>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</si>
  <si>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</si>
  <si>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</si>
  <si>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</si>
  <si>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</si>
  <si>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</si>
  <si>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</si>
  <si>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</si>
  <si>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</si>
  <si>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</si>
  <si>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</si>
  <si>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</si>
  <si>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</si>
  <si>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</si>
  <si>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</si>
  <si>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</si>
  <si>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</si>
  <si>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</si>
  <si>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</si>
  <si>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</si>
  <si>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</si>
  <si>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</si>
  <si>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</si>
  <si>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</si>
  <si>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</si>
  <si>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</si>
  <si>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</si>
  <si>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</si>
  <si>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</si>
  <si>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</si>
  <si>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</si>
  <si>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</si>
  <si>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</si>
  <si>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</si>
  <si>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</si>
  <si>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</si>
  <si>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</si>
  <si>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</si>
  <si>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</si>
  <si>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</si>
  <si>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</si>
  <si>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</si>
  <si>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</si>
  <si>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</si>
  <si>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</si>
  <si>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</si>
  <si>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</si>
  <si>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</si>
  <si>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</si>
  <si>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</si>
  <si>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</si>
  <si>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</si>
  <si>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</si>
  <si>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</si>
  <si>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</si>
  <si>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</si>
  <si>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</si>
  <si>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</si>
  <si>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</si>
  <si>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</si>
  <si>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</si>
  <si>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</si>
  <si>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</si>
  <si>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</si>
  <si>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</si>
  <si>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</si>
  <si>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</si>
  <si>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</si>
  <si>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</si>
  <si>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</si>
  <si>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</si>
  <si>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</si>
  <si>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</si>
  <si>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</si>
  <si>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</si>
  <si>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</si>
  <si>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</si>
  <si>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</si>
  <si>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</si>
  <si>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</si>
  <si>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</si>
  <si>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</si>
  <si>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</si>
  <si>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</si>
  <si>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</si>
  <si>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</si>
  <si>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</si>
  <si>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</si>
  <si>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</si>
  <si>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</si>
  <si>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</si>
  <si>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</si>
  <si>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</si>
  <si>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</si>
  <si>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</si>
  <si>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</si>
  <si>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</si>
  <si>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</si>
  <si>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</si>
  <si>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</si>
  <si>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</si>
  <si>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</si>
  <si>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</si>
  <si>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</si>
  <si>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</si>
  <si>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</si>
  <si>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</si>
  <si>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</si>
  <si>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</si>
  <si>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</si>
  <si>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</si>
  <si>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</si>
  <si>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</si>
  <si>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</si>
  <si>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</si>
  <si>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</si>
  <si>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</si>
  <si>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</si>
  <si>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</si>
  <si>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</si>
  <si>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</si>
  <si>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</si>
  <si>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</si>
  <si>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</si>
  <si>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</si>
  <si>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</si>
  <si>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</si>
  <si>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</si>
  <si>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</si>
  <si>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</si>
  <si>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</si>
  <si>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</si>
  <si>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</si>
  <si>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</si>
  <si>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</si>
  <si>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</si>
  <si>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</si>
  <si>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</si>
  <si>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</si>
  <si>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</si>
  <si>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</si>
  <si>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</si>
  <si>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</si>
  <si>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</si>
  <si>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</si>
  <si>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</si>
  <si>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</si>
  <si>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</si>
  <si>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</si>
  <si>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</si>
  <si>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</si>
  <si>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</si>
  <si>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</si>
  <si>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</si>
  <si>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</si>
  <si>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</si>
  <si>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</si>
  <si>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</si>
  <si>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</si>
  <si>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</si>
  <si>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</si>
  <si>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</si>
  <si>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</si>
  <si>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</si>
  <si>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</si>
  <si>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</si>
  <si>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</si>
  <si>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</si>
  <si>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</si>
  <si>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</si>
  <si>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</si>
  <si>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</si>
  <si>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</si>
  <si>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</si>
  <si>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</si>
  <si>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</si>
  <si>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</si>
  <si>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</si>
  <si>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</si>
  <si>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</si>
  <si>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</si>
  <si>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</si>
  <si>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</si>
  <si>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</si>
  <si>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</si>
  <si>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</si>
  <si>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</si>
  <si>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</si>
  <si>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</si>
  <si>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</si>
  <si>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</si>
  <si>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</si>
  <si>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</si>
  <si>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</si>
  <si>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</si>
  <si>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</si>
  <si>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</si>
  <si>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</si>
  <si>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</si>
  <si>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</si>
  <si>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</si>
  <si>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</si>
  <si>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</si>
  <si>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</si>
  <si>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</si>
  <si>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</si>
  <si>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</si>
  <si>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</si>
  <si>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</si>
  <si>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</si>
  <si>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</si>
  <si>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</si>
  <si>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</si>
  <si>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</si>
  <si>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</si>
  <si>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</si>
  <si>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</si>
  <si>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</si>
  <si>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</si>
  <si>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</si>
  <si>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</si>
  <si>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</si>
  <si>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</si>
  <si>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</si>
  <si>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</si>
  <si>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</si>
  <si>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</si>
  <si>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</si>
  <si>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</si>
  <si>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</si>
  <si>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</si>
  <si>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</si>
  <si>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</si>
  <si>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</si>
  <si>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</si>
  <si>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</si>
  <si>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</si>
  <si>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</si>
  <si>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</si>
  <si>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</si>
  <si>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</si>
  <si>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</si>
  <si>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</si>
  <si>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</si>
  <si>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</si>
  <si>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</si>
  <si>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</si>
  <si>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</si>
  <si>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</si>
  <si>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</si>
  <si>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</si>
  <si>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</si>
  <si>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</si>
  <si>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</si>
  <si>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</si>
  <si>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</si>
  <si>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</si>
  <si>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</si>
  <si>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</si>
  <si>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</si>
  <si>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</si>
  <si>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</si>
  <si>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</si>
  <si>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</si>
  <si>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</si>
  <si>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</si>
  <si>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</si>
  <si>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</si>
  <si>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</si>
  <si>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</si>
  <si>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</si>
  <si>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</si>
  <si>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</si>
  <si>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</si>
  <si>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</si>
  <si>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</si>
  <si>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</si>
  <si>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</si>
  <si>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</si>
  <si>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</si>
  <si>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</si>
  <si>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</si>
  <si>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</si>
  <si>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</si>
  <si>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</si>
  <si>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</si>
  <si>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</si>
  <si>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</si>
  <si>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</si>
  <si>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</si>
  <si>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</si>
  <si>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</si>
  <si>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</si>
  <si>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</si>
  <si>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</si>
  <si>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</si>
  <si>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</si>
  <si>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</si>
  <si>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</si>
  <si>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</si>
  <si>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</si>
  <si>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</si>
  <si>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</si>
  <si>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</si>
  <si>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</si>
  <si>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</si>
  <si>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</si>
  <si>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</si>
  <si>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</si>
  <si>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</si>
  <si>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</si>
  <si>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</si>
  <si>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</si>
  <si>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</si>
  <si>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</si>
  <si>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</si>
  <si>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</si>
  <si>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</si>
  <si>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</si>
  <si>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</si>
  <si>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</si>
  <si>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</si>
  <si>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</si>
  <si>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</si>
  <si>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</si>
  <si>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</si>
  <si>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</si>
  <si>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</si>
  <si>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</si>
  <si>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</si>
  <si>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</si>
  <si>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</si>
  <si>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</si>
  <si>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</si>
  <si>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</si>
  <si>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</si>
  <si>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</si>
  <si>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</si>
  <si>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</si>
  <si>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</si>
  <si>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</si>
  <si>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</si>
  <si>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</si>
  <si>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</si>
  <si>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</si>
  <si>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</si>
  <si>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</si>
  <si>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</si>
  <si>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</si>
  <si>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</si>
  <si>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</si>
  <si>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</si>
  <si>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</si>
  <si>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</si>
  <si>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</si>
  <si>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</si>
  <si>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</si>
  <si>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</si>
  <si>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</si>
  <si>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</si>
  <si>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</si>
  <si>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</si>
  <si>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</si>
  <si>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</si>
  <si>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</si>
  <si>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</si>
  <si>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</si>
  <si>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</si>
  <si>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</si>
  <si>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</si>
  <si>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</si>
  <si>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</si>
  <si>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</si>
  <si>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</si>
  <si>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</si>
  <si>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</si>
  <si>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</si>
  <si>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</si>
  <si>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</si>
  <si>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</si>
  <si>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</si>
  <si>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</si>
  <si>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</si>
  <si>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</si>
  <si>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</si>
  <si>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</si>
  <si>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</si>
  <si>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</si>
  <si>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</si>
  <si>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</si>
  <si>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</si>
  <si>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</si>
  <si>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</si>
  <si>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</si>
  <si>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</si>
  <si>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</si>
  <si>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</si>
  <si>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</si>
  <si>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</si>
  <si>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</si>
  <si>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</si>
  <si>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</si>
  <si>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</si>
  <si>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</si>
  <si>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</si>
  <si>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</si>
  <si>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</si>
  <si>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</si>
  <si>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</si>
  <si>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</si>
  <si>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</si>
  <si>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</si>
  <si>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</si>
  <si>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</si>
  <si>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</si>
  <si>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</si>
  <si>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</si>
  <si>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</si>
  <si>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</si>
  <si>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</si>
  <si>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</si>
  <si>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</si>
  <si>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</si>
  <si>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</si>
  <si>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</si>
  <si>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</si>
  <si>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</si>
  <si>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</si>
  <si>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</si>
  <si>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</si>
  <si>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</si>
  <si>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</si>
  <si>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</si>
  <si>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</si>
  <si>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</si>
  <si>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</si>
  <si>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</si>
  <si>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</si>
  <si>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</si>
  <si>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</si>
  <si>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</si>
  <si>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</si>
  <si>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</si>
  <si>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</si>
  <si>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</si>
  <si>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</si>
  <si>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</si>
  <si>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</si>
  <si>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</si>
  <si>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</si>
  <si>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</si>
  <si>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</si>
  <si>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</si>
  <si>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</si>
  <si>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</si>
  <si>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</si>
  <si>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</si>
  <si>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</si>
  <si>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</si>
  <si>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</si>
  <si>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</si>
  <si>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</si>
  <si>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</si>
  <si>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</si>
  <si>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</si>
  <si>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</si>
  <si>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</si>
  <si>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</si>
  <si>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</si>
  <si>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</si>
  <si>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</si>
  <si>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</si>
  <si>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</si>
  <si>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</si>
  <si>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</si>
  <si>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</si>
  <si>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</si>
  <si>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</si>
  <si>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</si>
  <si>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</si>
  <si>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</si>
  <si>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</si>
  <si>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</si>
  <si>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</si>
  <si>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</si>
  <si>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</si>
  <si>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</si>
  <si>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</si>
  <si>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</si>
  <si>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</si>
  <si>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</si>
  <si>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</si>
  <si>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</si>
  <si>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</si>
  <si>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</si>
  <si>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</si>
  <si>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</si>
  <si>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</si>
  <si>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</si>
  <si>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</si>
  <si>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</si>
  <si>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</si>
  <si>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</si>
  <si>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</si>
  <si>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</si>
  <si>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</si>
  <si>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</si>
  <si>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</si>
  <si>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</si>
  <si>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</si>
  <si>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</si>
  <si>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</si>
  <si>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</si>
  <si>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</si>
  <si>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</si>
  <si>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</si>
  <si>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</si>
  <si>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</si>
  <si>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</si>
  <si>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</si>
  <si>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</si>
  <si>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</si>
  <si>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</si>
  <si>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</si>
  <si>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</si>
  <si>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</si>
  <si>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</si>
  <si>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</si>
  <si>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</si>
  <si>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</si>
  <si>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</si>
  <si>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</si>
  <si>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</si>
  <si>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</si>
  <si>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</si>
  <si>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</si>
  <si>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</si>
  <si>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</si>
  <si>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</si>
  <si>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</si>
  <si>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</si>
  <si>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</si>
  <si>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</si>
  <si>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</si>
  <si>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</si>
  <si>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</si>
  <si>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</si>
  <si>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</si>
  <si>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</si>
  <si>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</si>
  <si>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</si>
  <si>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</si>
  <si>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</si>
  <si>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</si>
  <si>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</si>
  <si>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</si>
  <si>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</si>
  <si>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</si>
  <si>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</si>
  <si>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</si>
  <si>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</si>
  <si>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</si>
  <si>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</si>
  <si>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</si>
  <si>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</si>
  <si>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</si>
  <si>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</si>
  <si>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</si>
  <si>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</si>
  <si>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</si>
  <si>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</si>
  <si>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</si>
  <si>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</si>
  <si>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</si>
  <si>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</si>
  <si>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</si>
  <si>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</si>
  <si>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</si>
  <si>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</si>
  <si>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</si>
  <si>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</si>
  <si>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</si>
  <si>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</si>
  <si>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</si>
  <si>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</si>
  <si>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</si>
  <si>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</si>
  <si>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</si>
  <si>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</si>
  <si>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</si>
  <si>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</si>
  <si>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</si>
  <si>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</si>
  <si>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</si>
  <si>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</si>
  <si>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</si>
  <si>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</si>
  <si>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</si>
  <si>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</si>
  <si>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</si>
  <si>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</si>
  <si>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</si>
  <si>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</si>
  <si>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</si>
  <si>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</si>
  <si>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</si>
  <si>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</si>
  <si>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</si>
  <si>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</si>
  <si>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</si>
  <si>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</si>
  <si>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</si>
  <si>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</si>
  <si>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</si>
  <si>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</si>
  <si>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</si>
  <si>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</si>
  <si>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</si>
  <si>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</si>
  <si>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</si>
  <si>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</si>
  <si>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</si>
  <si>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</si>
  <si>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</si>
  <si>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</si>
  <si>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</si>
  <si>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</si>
  <si>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</si>
  <si>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</si>
  <si>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</si>
  <si>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</si>
  <si>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</si>
  <si>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</si>
  <si>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</si>
  <si>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</si>
  <si>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</si>
  <si>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</si>
  <si>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</si>
  <si>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</si>
  <si>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</si>
  <si>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</si>
  <si>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</si>
  <si>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</si>
  <si>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</si>
  <si>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</si>
  <si>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</si>
  <si>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</si>
  <si>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</si>
  <si>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</si>
  <si>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</si>
  <si>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</si>
  <si>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</si>
  <si>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</si>
  <si>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</si>
  <si>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</si>
  <si>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</si>
  <si>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</si>
  <si>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</si>
  <si>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</si>
  <si>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</si>
  <si>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</si>
  <si>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</si>
  <si>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</si>
  <si>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</si>
  <si>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</si>
  <si>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</si>
  <si>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</si>
  <si>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</si>
  <si>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</si>
  <si>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</si>
  <si>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</si>
  <si>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</si>
  <si>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</si>
  <si>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</si>
  <si>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</si>
  <si>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</si>
  <si>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</si>
  <si>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</si>
  <si>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</si>
  <si>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</si>
  <si>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</si>
  <si>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</si>
  <si>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</si>
  <si>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</si>
  <si>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</si>
  <si>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</si>
  <si>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</si>
  <si>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</si>
  <si>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</si>
  <si>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</si>
  <si>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</si>
  <si>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</si>
  <si>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</si>
  <si>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</si>
  <si>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</si>
  <si>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</si>
  <si>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</si>
  <si>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</si>
  <si>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</si>
  <si>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</si>
  <si>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</si>
  <si>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</si>
  <si>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</si>
  <si>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</si>
  <si>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</si>
  <si>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</si>
  <si>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</si>
  <si>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</si>
  <si>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</si>
  <si>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</si>
  <si>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</si>
  <si>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</si>
  <si>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</si>
  <si>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</si>
  <si>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</si>
  <si>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</si>
  <si>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</si>
  <si>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</si>
  <si>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</si>
  <si>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</si>
  <si>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</si>
  <si>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</si>
  <si>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</si>
  <si>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</si>
  <si>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</si>
  <si>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</si>
  <si>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</si>
  <si>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</si>
  <si>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</si>
  <si>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</si>
  <si>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</si>
  <si>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</si>
  <si>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</si>
  <si>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</si>
  <si>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</si>
  <si>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</si>
  <si>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</si>
  <si>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</si>
  <si>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</si>
  <si>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</si>
  <si>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</si>
  <si>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</si>
  <si>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</si>
  <si>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</si>
  <si>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</si>
  <si>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</si>
  <si>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</si>
  <si>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</si>
  <si>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</si>
  <si>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</si>
  <si>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</si>
  <si>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</si>
  <si>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</si>
  <si>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</si>
  <si>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</si>
  <si>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</si>
  <si>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</si>
  <si>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</si>
  <si>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</si>
  <si>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</si>
  <si>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</si>
  <si>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</si>
  <si>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</si>
  <si>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</si>
  <si>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</si>
  <si>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</si>
  <si>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</si>
  <si>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</si>
  <si>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</si>
  <si>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</si>
  <si>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</si>
  <si>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</si>
  <si>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</si>
  <si>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</si>
  <si>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</si>
  <si>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</si>
  <si>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</si>
  <si>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</si>
  <si>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</si>
  <si>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</si>
  <si>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</si>
  <si>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</si>
  <si>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</si>
  <si>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</si>
  <si>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</si>
  <si>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</si>
  <si>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</si>
  <si>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</si>
  <si>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</si>
  <si>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</si>
  <si>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</si>
  <si>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</si>
  <si>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</si>
  <si>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</si>
  <si>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</si>
  <si>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</si>
  <si>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</si>
  <si>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</si>
  <si>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</si>
  <si>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</si>
  <si>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</si>
  <si>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</si>
  <si>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</si>
  <si>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</si>
  <si>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</si>
  <si>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</si>
  <si>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</si>
  <si>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</si>
  <si>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</si>
  <si>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</si>
  <si>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</si>
  <si>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</si>
  <si>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</si>
  <si>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</si>
  <si>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</si>
  <si>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</si>
  <si>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</si>
  <si>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</si>
  <si>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</si>
  <si>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</si>
  <si>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</si>
  <si>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</si>
  <si>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</si>
  <si>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</si>
  <si>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</si>
  <si>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</si>
  <si>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</si>
  <si>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</si>
  <si>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</si>
  <si>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</si>
  <si>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</si>
  <si>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</si>
  <si>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</si>
  <si>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</si>
  <si>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</si>
  <si>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</si>
  <si>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</si>
  <si>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</si>
  <si>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</si>
  <si>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</si>
  <si>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</si>
  <si>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</si>
  <si>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</si>
  <si>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</si>
  <si>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</si>
  <si>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</si>
  <si>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</si>
  <si>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</si>
  <si>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</si>
  <si>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</si>
  <si>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</si>
  <si>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</si>
  <si>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</si>
  <si>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</si>
  <si>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</si>
  <si>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</si>
  <si>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</si>
  <si>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</si>
  <si>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</si>
  <si>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</si>
  <si>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</si>
  <si>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</si>
  <si>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</si>
  <si>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</si>
  <si>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</si>
  <si>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</si>
  <si>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</si>
  <si>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</si>
  <si>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</si>
  <si>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</si>
  <si>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</si>
  <si>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</si>
  <si>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</si>
  <si>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</si>
  <si>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</si>
  <si>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</si>
  <si>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</si>
  <si>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</si>
  <si>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</si>
  <si>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</si>
  <si>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</si>
  <si>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</si>
  <si>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</si>
  <si>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</si>
  <si>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</si>
  <si>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</si>
  <si>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</si>
  <si>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</si>
  <si>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</si>
  <si>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</si>
  <si>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</si>
  <si>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</si>
  <si>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</si>
  <si>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</si>
  <si>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</si>
  <si>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</si>
  <si>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</si>
  <si>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</si>
  <si>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</si>
  <si>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</si>
  <si>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</si>
  <si>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</si>
  <si>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</si>
  <si>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</si>
  <si>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</si>
  <si>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</si>
  <si>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</si>
  <si>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</si>
  <si>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</si>
  <si>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</si>
  <si>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</si>
  <si>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</si>
  <si>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</si>
  <si>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</si>
  <si>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</si>
  <si>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</si>
  <si>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</si>
  <si>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</si>
  <si>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</si>
  <si>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</si>
  <si>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</si>
  <si>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</si>
  <si>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</si>
  <si>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</si>
  <si>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</si>
  <si>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</si>
  <si>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</si>
  <si>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</si>
  <si>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</si>
  <si>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</si>
  <si>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</si>
  <si>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</si>
  <si>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</si>
  <si>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</si>
  <si>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</si>
  <si>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</si>
  <si>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</si>
  <si>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</si>
  <si>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</si>
  <si>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</si>
  <si>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</si>
  <si>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</si>
  <si>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</si>
  <si>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</si>
  <si>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</si>
  <si>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</si>
  <si>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</si>
  <si>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</si>
  <si>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</si>
  <si>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</si>
  <si>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</si>
  <si>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</si>
  <si>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</si>
  <si>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</si>
  <si>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</si>
  <si>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</si>
  <si>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</si>
  <si>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</si>
  <si>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</si>
  <si>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</si>
  <si>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</si>
  <si>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</si>
  <si>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</si>
  <si>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</si>
  <si>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</si>
  <si>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</si>
  <si>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</si>
  <si>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</si>
  <si>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</si>
  <si>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</si>
  <si>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</si>
  <si>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</si>
  <si>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</si>
  <si>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</si>
  <si>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</si>
  <si>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</si>
  <si>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</si>
  <si>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</si>
  <si>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</si>
  <si>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</si>
  <si>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</si>
  <si>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</si>
  <si>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</si>
  <si>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</si>
  <si>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</si>
  <si>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</si>
  <si>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</si>
  <si>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</si>
  <si>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</si>
  <si>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</si>
  <si>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</si>
  <si>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</si>
  <si>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</si>
  <si>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</si>
  <si>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</si>
  <si>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</si>
  <si>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</si>
  <si>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</si>
  <si>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</si>
  <si>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</si>
  <si>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</si>
  <si>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</si>
  <si>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</si>
  <si>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</si>
  <si>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</si>
  <si>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</si>
  <si>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</si>
  <si>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</si>
  <si>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</si>
  <si>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</si>
  <si>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</si>
  <si>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</si>
  <si>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</si>
  <si>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</si>
  <si>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</si>
  <si>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</si>
  <si>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</si>
  <si>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</si>
  <si>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</si>
  <si>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</si>
  <si>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</si>
  <si>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</si>
  <si>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</si>
  <si>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</si>
  <si>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</si>
  <si>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</si>
  <si>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</si>
  <si>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</si>
  <si>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</si>
  <si>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</si>
  <si>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</si>
  <si>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</si>
  <si>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</si>
  <si>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</si>
  <si>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</si>
  <si>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</si>
  <si>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</si>
  <si>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</si>
  <si>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</si>
  <si>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</si>
  <si>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</si>
  <si>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</si>
  <si>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</si>
  <si>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</si>
  <si>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</si>
  <si>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</si>
  <si>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</si>
  <si>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</si>
  <si>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</si>
  <si>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</si>
  <si>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</si>
  <si>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</si>
  <si>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</si>
  <si>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</si>
  <si>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</si>
  <si>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</si>
  <si>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</si>
  <si>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</si>
  <si>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</si>
  <si>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</si>
  <si>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</si>
  <si>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</si>
  <si>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</si>
  <si>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</si>
  <si>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</si>
  <si>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</si>
  <si>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</si>
  <si>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</si>
  <si>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</si>
  <si>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</si>
  <si>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</si>
  <si>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</si>
  <si>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</si>
  <si>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</si>
  <si>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</si>
  <si>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</si>
  <si>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</si>
  <si>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</si>
  <si>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</si>
  <si>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</si>
  <si>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</si>
  <si>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</si>
  <si>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</si>
  <si>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</si>
  <si>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</si>
  <si>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</si>
  <si>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</si>
  <si>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</si>
  <si>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</si>
  <si>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</si>
  <si>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</si>
  <si>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</si>
  <si>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</si>
  <si>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</si>
  <si>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</si>
  <si>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</si>
  <si>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</si>
  <si>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</si>
  <si>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</si>
  <si>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</si>
  <si>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</si>
  <si>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</si>
  <si>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</si>
  <si>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</si>
  <si>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</si>
  <si>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</si>
  <si>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</si>
  <si>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</si>
  <si>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</si>
  <si>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</si>
  <si>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</si>
  <si>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</si>
  <si>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</si>
  <si>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</si>
  <si>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</si>
  <si>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</si>
  <si>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</si>
  <si>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</si>
  <si>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</si>
  <si>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</si>
  <si>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</si>
  <si>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</si>
  <si>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</si>
  <si>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</si>
  <si>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</si>
  <si>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</si>
  <si>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</si>
  <si>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</si>
  <si>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</si>
  <si>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</si>
  <si>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</si>
  <si>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</si>
  <si>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</si>
  <si>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</si>
  <si>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</si>
  <si>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</si>
  <si>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</si>
  <si>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</si>
  <si>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</si>
  <si>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</si>
  <si>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</si>
  <si>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</si>
  <si>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</si>
  <si>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</si>
  <si>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</si>
  <si>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</si>
  <si>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</si>
  <si>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</si>
  <si>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</si>
  <si>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</si>
  <si>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</si>
  <si>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</si>
  <si>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</si>
  <si>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</si>
  <si>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</si>
  <si>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</si>
  <si>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</si>
  <si>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</si>
  <si>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</si>
  <si>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</si>
  <si>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</si>
  <si>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</si>
  <si>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</si>
  <si>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</si>
  <si>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</si>
  <si>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</si>
  <si>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</si>
  <si>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</si>
  <si>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</si>
  <si>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</si>
  <si>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</si>
  <si>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</si>
  <si>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</si>
  <si>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</si>
  <si>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</si>
  <si>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</si>
  <si>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</si>
  <si>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</si>
  <si>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</si>
  <si>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</si>
  <si>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</si>
  <si>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</si>
  <si>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</si>
  <si>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</si>
  <si>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</si>
  <si>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</si>
  <si>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</si>
  <si>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</si>
  <si>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</si>
  <si>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</si>
  <si>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</si>
  <si>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</si>
  <si>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</si>
  <si>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</si>
  <si>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</si>
  <si>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</si>
  <si>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</si>
  <si>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</si>
  <si>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</si>
  <si>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</si>
  <si>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</si>
  <si>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</si>
  <si>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</si>
  <si>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</si>
  <si>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</si>
  <si>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</si>
  <si>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</si>
  <si>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</si>
  <si>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</si>
  <si>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</si>
  <si>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</si>
  <si>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</si>
  <si>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</si>
  <si>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</si>
  <si>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</si>
  <si>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</si>
  <si>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</si>
  <si>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</si>
  <si>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</si>
  <si>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</si>
  <si>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</si>
  <si>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</si>
  <si>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</si>
  <si>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</si>
  <si>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</si>
  <si>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</si>
  <si>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</si>
  <si>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</si>
  <si>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</si>
  <si>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</si>
  <si>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</si>
  <si>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</si>
  <si>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</si>
  <si>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</si>
  <si>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</si>
  <si>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</si>
  <si>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</si>
  <si>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</si>
  <si>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</si>
  <si>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</si>
  <si>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</si>
  <si>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</si>
  <si>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</si>
  <si>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</si>
  <si>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</si>
  <si>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</si>
  <si>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</si>
  <si>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</si>
  <si>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</si>
  <si>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</si>
  <si>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</si>
  <si>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</si>
  <si>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</si>
  <si>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</si>
  <si>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</si>
  <si>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</si>
  <si>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</si>
  <si>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</si>
  <si>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</si>
  <si>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</si>
  <si>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</si>
  <si>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</si>
  <si>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</si>
  <si>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</si>
  <si>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</si>
  <si>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</si>
  <si>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</si>
  <si>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</si>
  <si>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</si>
  <si>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</si>
  <si>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</si>
  <si>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</si>
  <si>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</si>
  <si>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</si>
  <si>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</si>
  <si>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</si>
  <si>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</si>
  <si>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</si>
  <si>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</si>
  <si>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</si>
  <si>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</si>
  <si>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</si>
  <si>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</si>
  <si>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</si>
  <si>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</si>
  <si>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</si>
  <si>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</si>
  <si>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</si>
  <si>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</si>
  <si>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</si>
  <si>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</si>
  <si>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</si>
  <si>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</si>
  <si>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</si>
  <si>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</si>
  <si>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</si>
  <si>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</si>
  <si>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</si>
  <si>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</si>
  <si>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</si>
  <si>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</si>
  <si>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</si>
  <si>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</si>
  <si>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</si>
  <si>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</si>
  <si>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</si>
  <si>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</si>
  <si>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</si>
  <si>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</si>
  <si>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</si>
  <si>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</si>
  <si>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</si>
  <si>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</si>
  <si>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</si>
  <si>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</si>
  <si>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</si>
  <si>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</si>
  <si>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</si>
  <si>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</si>
  <si>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</si>
  <si>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</si>
  <si>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</si>
  <si>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</si>
  <si>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</si>
  <si>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</si>
  <si>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</si>
  <si>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</si>
  <si>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</si>
  <si>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</si>
  <si>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</si>
  <si>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</si>
  <si>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</si>
  <si>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</si>
  <si>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</si>
  <si>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</si>
  <si>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</si>
  <si>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</si>
  <si>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</si>
  <si>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</si>
  <si>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</si>
  <si>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</si>
  <si>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</si>
  <si>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</si>
  <si>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</si>
  <si>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</si>
  <si>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</si>
  <si>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</si>
  <si>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</si>
  <si>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</si>
  <si>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</si>
  <si>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</si>
  <si>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</si>
  <si>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</si>
  <si>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</si>
  <si>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</si>
  <si>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</si>
  <si>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</si>
  <si>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</si>
  <si>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</si>
  <si>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</si>
  <si>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</si>
  <si>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</si>
  <si>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</si>
  <si>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</si>
  <si>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</si>
  <si>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</si>
  <si>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</si>
  <si>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</si>
  <si>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</si>
  <si>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</si>
  <si>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</si>
  <si>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</si>
  <si>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</si>
  <si>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</si>
  <si>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</si>
  <si>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</si>
  <si>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</si>
  <si>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</si>
  <si>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</si>
  <si>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</si>
  <si>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</si>
  <si>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</si>
  <si>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</si>
  <si>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</si>
  <si>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</si>
  <si>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</si>
  <si>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</si>
  <si>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</si>
  <si>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</si>
  <si>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</si>
  <si>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</si>
  <si>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</si>
  <si>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</si>
  <si>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</si>
  <si>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</si>
  <si>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</si>
  <si>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</si>
  <si>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</si>
  <si>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</si>
  <si>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</si>
  <si>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</si>
  <si>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</si>
  <si>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</si>
  <si>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</si>
  <si>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</si>
  <si>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</si>
  <si>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</si>
  <si>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</si>
  <si>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</si>
  <si>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</si>
  <si>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</si>
  <si>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</si>
  <si>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</si>
  <si>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</si>
  <si>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</si>
  <si>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</si>
  <si>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</si>
  <si>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</si>
  <si>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</si>
  <si>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</si>
  <si>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</si>
  <si>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</si>
  <si>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</si>
  <si>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</si>
  <si>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</si>
  <si>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</si>
  <si>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</si>
  <si>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</si>
  <si>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</si>
  <si>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</si>
  <si>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</si>
  <si>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</si>
  <si>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</si>
  <si>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</si>
  <si>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</si>
  <si>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</si>
  <si>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</si>
  <si>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</si>
  <si>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</si>
  <si>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</si>
  <si>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</si>
  <si>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</si>
  <si>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</si>
  <si>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</si>
  <si>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</si>
  <si>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</si>
  <si>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</si>
  <si>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</si>
  <si>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</si>
  <si>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</si>
  <si>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</si>
  <si>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</si>
  <si>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</si>
  <si>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</si>
  <si>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</si>
  <si>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</si>
  <si>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</si>
  <si>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</si>
  <si>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</si>
  <si>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</si>
  <si>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</si>
  <si>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</si>
  <si>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</si>
  <si>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</si>
  <si>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</si>
  <si>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</si>
  <si>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</si>
  <si>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</si>
  <si>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</si>
  <si>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</si>
  <si>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</si>
  <si>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</si>
  <si>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</si>
  <si>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</si>
  <si>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</si>
  <si>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</si>
  <si>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</si>
  <si>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</si>
  <si>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</si>
  <si>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</si>
  <si>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</si>
  <si>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</si>
  <si>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</si>
  <si>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</si>
  <si>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</si>
  <si>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</si>
  <si>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</si>
  <si>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</si>
  <si>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</si>
  <si>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</si>
  <si>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</si>
  <si>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</si>
  <si>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</si>
  <si>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</si>
  <si>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</si>
  <si>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</si>
  <si>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</si>
  <si>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</si>
  <si>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</si>
  <si>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</si>
  <si>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</si>
  <si>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</si>
  <si>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</si>
  <si>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</si>
  <si>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</si>
  <si>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</si>
  <si>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</si>
  <si>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</si>
  <si>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</si>
  <si>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</si>
  <si>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</si>
  <si>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</si>
  <si>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</si>
  <si>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</si>
  <si>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</si>
  <si>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</si>
  <si>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</si>
  <si>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</si>
  <si>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</si>
  <si>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</si>
  <si>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</si>
  <si>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</si>
  <si>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</si>
  <si>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</si>
  <si>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</si>
  <si>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</si>
  <si>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</si>
  <si>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</si>
  <si>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</si>
  <si>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</si>
  <si>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</si>
  <si>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</si>
  <si>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</si>
  <si>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</si>
  <si>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</si>
  <si>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</si>
  <si>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</si>
  <si>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</si>
  <si>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</si>
  <si>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</si>
  <si>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</si>
  <si>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</si>
  <si>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</si>
  <si>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</si>
  <si>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</si>
  <si>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</si>
  <si>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</si>
  <si>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</si>
  <si>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</si>
  <si>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</si>
  <si>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</si>
  <si>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</si>
  <si>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</si>
  <si>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</si>
  <si>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</si>
  <si>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</si>
  <si>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</si>
  <si>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</si>
  <si>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</si>
  <si>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</si>
  <si>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</si>
  <si>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</si>
  <si>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</si>
  <si>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</si>
  <si>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</si>
  <si>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</si>
  <si>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</si>
  <si>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</si>
  <si>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</si>
  <si>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</si>
  <si>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</si>
  <si>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</si>
  <si>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</si>
  <si>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</si>
  <si>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</si>
  <si>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</si>
  <si>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</si>
  <si>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</si>
  <si>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</si>
  <si>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</si>
  <si>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</si>
  <si>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</si>
  <si>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</si>
  <si>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</si>
  <si>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</si>
  <si>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</si>
  <si>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</si>
  <si>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</si>
  <si>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</si>
  <si>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</si>
  <si>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</si>
  <si>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</si>
  <si>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</si>
  <si>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</si>
  <si>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</si>
  <si>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</si>
  <si>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</si>
  <si>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</si>
  <si>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</si>
  <si>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</si>
  <si>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</si>
  <si>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</si>
  <si>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</si>
  <si>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</si>
  <si>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</si>
  <si>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</si>
  <si>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</si>
  <si>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</si>
  <si>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</si>
  <si>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</si>
  <si>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</si>
  <si>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</si>
  <si>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</si>
  <si>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</si>
  <si>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</si>
  <si>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</si>
  <si>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</si>
  <si>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</si>
  <si>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</si>
  <si>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</si>
  <si>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</si>
  <si>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</si>
  <si>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</si>
  <si>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</si>
  <si>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</si>
  <si>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</si>
  <si>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</si>
  <si>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</si>
  <si>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</si>
  <si>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</si>
  <si>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</si>
  <si>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</si>
  <si>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</si>
  <si>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</si>
  <si>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</si>
  <si>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</si>
  <si>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</si>
  <si>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</si>
  <si>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</si>
  <si>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</si>
  <si>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</si>
  <si>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</si>
  <si>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</si>
  <si>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</si>
  <si>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</si>
  <si>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</si>
  <si>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</si>
  <si>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</si>
  <si>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</si>
  <si>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</si>
  <si>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</si>
  <si>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</si>
  <si>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</si>
  <si>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</si>
  <si>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</si>
  <si>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</si>
  <si>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</si>
  <si>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</si>
  <si>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</si>
  <si>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</si>
  <si>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</si>
  <si>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</si>
  <si>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</si>
  <si>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</si>
  <si>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</si>
  <si>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</si>
  <si>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</si>
  <si>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</si>
  <si>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</si>
  <si>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</si>
  <si>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</si>
  <si>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</si>
  <si>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</si>
  <si>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</si>
  <si>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</si>
  <si>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</si>
  <si>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</si>
  <si>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</si>
  <si>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</si>
  <si>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</si>
  <si>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</si>
  <si>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</si>
  <si>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</si>
  <si>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</si>
  <si>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</si>
  <si>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</si>
  <si>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</si>
  <si>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</si>
  <si>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</si>
  <si>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</si>
  <si>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</si>
  <si>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</si>
  <si>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</si>
  <si>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</si>
  <si>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</si>
  <si>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</si>
  <si>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</si>
  <si>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</si>
  <si>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</si>
  <si>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</si>
  <si>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</si>
  <si>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</si>
  <si>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</si>
  <si>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</si>
  <si>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</si>
  <si>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</si>
  <si>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</si>
  <si>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</si>
  <si>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</si>
  <si>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</si>
  <si>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</si>
  <si>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</si>
  <si>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</si>
  <si>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</si>
  <si>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</si>
  <si>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</si>
  <si>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</si>
  <si>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</si>
  <si>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</si>
  <si>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</si>
  <si>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</si>
  <si>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</si>
  <si>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</si>
  <si>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</si>
  <si>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</si>
  <si>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</si>
  <si>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</si>
  <si>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</si>
  <si>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</si>
  <si>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</si>
  <si>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</si>
  <si>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</si>
  <si>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</si>
  <si>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</si>
  <si>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</si>
  <si>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</si>
  <si>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</si>
  <si>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</si>
  <si>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</si>
  <si>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</si>
  <si>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</si>
  <si>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</si>
  <si>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</si>
  <si>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</si>
  <si>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</si>
  <si>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</si>
  <si>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</si>
  <si>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</si>
  <si>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</si>
  <si>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</si>
  <si>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</si>
  <si>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</si>
  <si>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</si>
  <si>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</si>
  <si>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</si>
  <si>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</si>
  <si>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</si>
  <si>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</si>
  <si>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</si>
  <si>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</si>
  <si>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</si>
  <si>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</si>
  <si>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</si>
  <si>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</si>
  <si>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</si>
  <si>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</si>
  <si>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</si>
  <si>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</si>
  <si>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</si>
  <si>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</si>
  <si>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</si>
  <si>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</si>
  <si>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</si>
  <si>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</si>
  <si>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</si>
  <si>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</si>
  <si>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</si>
  <si>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</si>
  <si>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</si>
  <si>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</si>
  <si>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</si>
  <si>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</si>
  <si>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</si>
  <si>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</si>
  <si>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</si>
  <si>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</si>
  <si>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</si>
  <si>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</si>
  <si>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</si>
  <si>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</si>
  <si>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</si>
  <si>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</si>
  <si>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</si>
  <si>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</si>
  <si>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</si>
  <si>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</si>
  <si>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</si>
  <si>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</si>
  <si>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</si>
  <si>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</si>
  <si>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</si>
  <si>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</si>
  <si>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</si>
  <si>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</si>
  <si>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</si>
  <si>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</si>
  <si>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</si>
  <si>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</si>
  <si>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</si>
  <si>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</si>
  <si>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</si>
  <si>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</si>
  <si>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</si>
  <si>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</si>
  <si>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</si>
  <si>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</si>
  <si>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</si>
  <si>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</si>
  <si>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</si>
  <si>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</si>
  <si>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</si>
  <si>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</si>
  <si>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</si>
  <si>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</si>
  <si>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</si>
  <si>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</si>
  <si>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</si>
  <si>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</si>
  <si>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</si>
  <si>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</si>
  <si>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</si>
  <si>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</si>
  <si>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</si>
  <si>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</si>
  <si>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</si>
  <si>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</si>
  <si>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</si>
  <si>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</si>
  <si>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</si>
  <si>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</si>
  <si>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</si>
  <si>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</si>
  <si>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</si>
  <si>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</si>
  <si>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</si>
  <si>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</si>
  <si>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</si>
  <si>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</si>
  <si>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</si>
  <si>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</si>
  <si>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</si>
  <si>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</si>
  <si>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</si>
  <si>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</si>
  <si>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</si>
  <si>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</si>
  <si>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</si>
  <si>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</si>
  <si>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</si>
  <si>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</si>
  <si>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</si>
  <si>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</si>
  <si>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</si>
  <si>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</si>
  <si>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</si>
  <si>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</si>
  <si>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</si>
  <si>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</si>
  <si>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</si>
  <si>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</si>
  <si>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</si>
  <si>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</si>
  <si>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</si>
  <si>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</si>
  <si>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</si>
  <si>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</si>
  <si>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</si>
  <si>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</si>
  <si>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</si>
  <si>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</si>
  <si>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</si>
  <si>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</si>
  <si>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</si>
  <si>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</si>
  <si>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</si>
  <si>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</si>
  <si>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</si>
  <si>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</si>
  <si>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</si>
  <si>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</si>
  <si>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</si>
  <si>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</si>
  <si>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</si>
  <si>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</si>
  <si>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</si>
  <si>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</si>
  <si>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</si>
  <si>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</si>
  <si>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</si>
  <si>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</si>
  <si>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</si>
  <si>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</si>
  <si>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</si>
  <si>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</si>
  <si>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</si>
  <si>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</si>
  <si>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</si>
  <si>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</si>
  <si>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</si>
  <si>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</si>
  <si>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</si>
  <si>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</si>
  <si>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</si>
  <si>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</si>
  <si>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</si>
  <si>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</si>
  <si>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</si>
  <si>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</si>
  <si>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</si>
  <si>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</si>
  <si>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</si>
  <si>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</si>
  <si>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</si>
  <si>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</si>
  <si>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</si>
  <si>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</si>
  <si>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</si>
  <si>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</si>
  <si>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</si>
  <si>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</si>
  <si>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</si>
  <si>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</si>
  <si>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</si>
  <si>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</si>
  <si>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</si>
  <si>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</si>
  <si>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</si>
  <si>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</si>
  <si>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</si>
  <si>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</si>
  <si>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</si>
  <si>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</si>
  <si>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</si>
  <si>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</si>
  <si>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</si>
  <si>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</si>
  <si>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</si>
  <si>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</si>
  <si>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</si>
  <si>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</si>
  <si>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</si>
  <si>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</si>
  <si>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</si>
  <si>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</si>
  <si>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</si>
  <si>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</si>
  <si>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</si>
  <si>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</si>
  <si>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</si>
  <si>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</si>
  <si>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</si>
  <si>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</si>
  <si>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</si>
  <si>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</si>
  <si>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</si>
  <si>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</si>
  <si>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</si>
  <si>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</si>
  <si>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</si>
  <si>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</si>
  <si>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</si>
  <si>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</si>
  <si>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</si>
  <si>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</si>
  <si>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</si>
  <si>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</si>
  <si>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</si>
  <si>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</si>
  <si>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</si>
  <si>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</si>
  <si>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</si>
  <si>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</si>
  <si>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</si>
  <si>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</si>
  <si>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</si>
  <si>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</si>
  <si>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</si>
  <si>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</si>
  <si>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</si>
  <si>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</si>
  <si>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</si>
  <si>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</si>
  <si>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</si>
  <si>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</si>
  <si>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</si>
  <si>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</si>
  <si>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</si>
  <si>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</si>
  <si>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</si>
  <si>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</si>
  <si>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</si>
  <si>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</si>
  <si>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</si>
  <si>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</si>
  <si>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</si>
  <si>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</si>
  <si>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</si>
  <si>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</si>
  <si>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</si>
  <si>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</si>
  <si>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</si>
  <si>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</si>
  <si>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</si>
  <si>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</si>
  <si>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</si>
  <si>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</si>
  <si>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</si>
  <si>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</si>
  <si>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</si>
  <si>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</si>
  <si>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</si>
  <si>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</si>
  <si>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</si>
  <si>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</si>
  <si>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</si>
  <si>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</si>
  <si>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</si>
  <si>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</si>
  <si>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</si>
  <si>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</si>
  <si>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</si>
  <si>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</si>
  <si>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</si>
  <si>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</si>
  <si>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</si>
  <si>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</si>
  <si>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</si>
  <si>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</si>
  <si>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</si>
  <si>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</si>
  <si>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</si>
  <si>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</si>
  <si>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</si>
  <si>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</si>
  <si>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</si>
  <si>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</si>
  <si>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</si>
  <si>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</si>
  <si>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</si>
  <si>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</si>
  <si>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</si>
  <si>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</si>
  <si>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</si>
  <si>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</si>
  <si>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</si>
  <si>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</si>
  <si>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</si>
  <si>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</si>
  <si>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</si>
  <si>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</si>
  <si>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</si>
  <si>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</si>
  <si>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</si>
  <si>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</si>
  <si>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</si>
  <si>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</si>
  <si>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</si>
  <si>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</si>
  <si>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</si>
  <si>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</si>
  <si>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</si>
  <si>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</si>
  <si>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</si>
  <si>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</si>
  <si>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</si>
  <si>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</si>
  <si>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</si>
  <si>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</si>
  <si>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</si>
  <si>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</si>
  <si>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</si>
  <si>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</si>
  <si>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</si>
  <si>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</si>
  <si>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</si>
  <si>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</si>
  <si>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</si>
  <si>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</si>
  <si>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</si>
  <si>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</si>
  <si>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</si>
  <si>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</si>
  <si>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</si>
  <si>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</si>
  <si>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</si>
  <si>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</si>
  <si>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</si>
  <si>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</si>
  <si>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</si>
  <si>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</si>
  <si>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</si>
  <si>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</si>
  <si>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</si>
  <si>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</si>
  <si>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</si>
  <si>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</si>
  <si>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</si>
  <si>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</si>
  <si>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</si>
  <si>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</si>
  <si>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</si>
  <si>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</si>
  <si>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</si>
  <si>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</si>
  <si>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</si>
  <si>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</si>
  <si>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</si>
  <si>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</si>
  <si>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</si>
  <si>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</si>
  <si>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</si>
  <si>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</si>
  <si>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</si>
  <si>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</si>
  <si>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</si>
  <si>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</si>
  <si>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</si>
  <si>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</si>
  <si>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</si>
  <si>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</si>
  <si>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</si>
  <si>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</si>
  <si>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</si>
  <si>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</si>
  <si>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</si>
  <si>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</si>
  <si>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</si>
  <si>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</si>
  <si>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</si>
  <si>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</si>
  <si>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</si>
  <si>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</si>
  <si>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</si>
  <si>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</si>
  <si>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</si>
  <si>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</si>
  <si>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</si>
  <si>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</si>
  <si>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</si>
  <si>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</si>
  <si>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</si>
  <si>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</si>
  <si>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</si>
  <si>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</si>
  <si>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</si>
  <si>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</si>
  <si>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</si>
  <si>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</si>
  <si>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</si>
  <si>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</si>
  <si>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</si>
  <si>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</si>
  <si>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</si>
  <si>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</si>
  <si>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</si>
  <si>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</si>
  <si>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</si>
  <si>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</si>
  <si>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</si>
  <si>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</si>
  <si>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</si>
  <si>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</si>
  <si>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</si>
  <si>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</si>
  <si>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</si>
  <si>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</si>
  <si>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</si>
  <si>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</si>
  <si>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</si>
  <si>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</si>
  <si>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</si>
  <si>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</si>
  <si>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</si>
  <si>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</si>
  <si>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</si>
  <si>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</si>
  <si>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</si>
  <si>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</si>
  <si>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</si>
  <si>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</si>
  <si>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</si>
  <si>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</si>
  <si>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</si>
  <si>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</si>
  <si>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</si>
  <si>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</si>
  <si>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</si>
  <si>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</si>
  <si>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</si>
  <si>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</si>
  <si>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</si>
  <si>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</si>
  <si>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</si>
  <si>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</si>
  <si>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</si>
  <si>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</si>
  <si>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</si>
  <si>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</si>
  <si>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</si>
  <si>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</si>
  <si>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</si>
  <si>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</si>
  <si>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</si>
  <si>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</si>
  <si>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</si>
  <si>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</si>
  <si>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</si>
  <si>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</si>
  <si>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</si>
  <si>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</si>
  <si>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</si>
  <si>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</si>
  <si>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</si>
  <si>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</si>
  <si>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</si>
  <si>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</si>
  <si>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</si>
  <si>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</si>
  <si>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</si>
  <si>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</si>
  <si>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</si>
  <si>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</si>
  <si>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</si>
  <si>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</si>
  <si>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</si>
  <si>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</si>
  <si>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</si>
  <si>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</si>
  <si>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</si>
  <si>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</si>
  <si>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</si>
  <si>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</si>
  <si>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</si>
  <si>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</si>
  <si>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</si>
  <si>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</si>
  <si>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</si>
  <si>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</si>
  <si>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</si>
  <si>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</si>
  <si>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</si>
  <si>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</si>
  <si>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</si>
  <si>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</si>
  <si>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</si>
  <si>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</si>
  <si>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</si>
  <si>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</si>
  <si>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</si>
  <si>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</si>
  <si>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</si>
  <si>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</si>
  <si>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</si>
  <si>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</si>
  <si>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</si>
  <si>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</si>
  <si>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</si>
  <si>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</si>
  <si>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</si>
  <si>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</si>
  <si>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</si>
  <si>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</si>
  <si>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</si>
  <si>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</si>
  <si>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</si>
  <si>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</si>
  <si>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</si>
  <si>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</si>
  <si>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</si>
  <si>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</si>
  <si>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</si>
  <si>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</si>
  <si>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</si>
  <si>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</si>
  <si>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</si>
  <si>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</si>
  <si>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</si>
  <si>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</si>
  <si>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</si>
  <si>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</si>
  <si>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</si>
  <si>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</si>
  <si>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</si>
  <si>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</si>
  <si>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</si>
  <si>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</si>
  <si>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</si>
  <si>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</si>
  <si>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</si>
  <si>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</si>
  <si>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</si>
  <si>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</si>
  <si>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</si>
  <si>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</si>
  <si>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</si>
  <si>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</si>
  <si>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</si>
  <si>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</si>
  <si>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</si>
  <si>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</si>
  <si>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</si>
  <si>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</si>
  <si>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</si>
  <si>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</si>
  <si>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</si>
  <si>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</si>
  <si>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</si>
  <si>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</si>
  <si>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</si>
  <si>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</si>
  <si>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</si>
  <si>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</si>
  <si>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</si>
  <si>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</si>
  <si>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</si>
  <si>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</si>
  <si>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</si>
  <si>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</si>
  <si>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</si>
  <si>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</si>
  <si>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</si>
  <si>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</si>
  <si>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</si>
  <si>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</si>
  <si>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</si>
  <si>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</si>
  <si>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</si>
  <si>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</si>
  <si>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</si>
  <si>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</si>
  <si>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</si>
  <si>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</si>
  <si>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</si>
  <si>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</si>
  <si>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</si>
  <si>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</si>
  <si>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</si>
  <si>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</si>
  <si>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</si>
  <si>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</si>
  <si>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</si>
  <si>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</si>
  <si>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</si>
  <si>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</si>
  <si>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</si>
  <si>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</si>
  <si>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</si>
  <si>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</si>
  <si>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</si>
  <si>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</si>
  <si>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</si>
  <si>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</si>
  <si>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</si>
  <si>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</si>
  <si>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</si>
  <si>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</si>
  <si>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</si>
  <si>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</si>
  <si>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</si>
  <si>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</si>
  <si>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</si>
  <si>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</si>
  <si>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</si>
  <si>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</si>
  <si>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</si>
  <si>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</si>
  <si>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</si>
  <si>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</si>
  <si>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</si>
  <si>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</si>
  <si>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</si>
  <si>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</si>
  <si>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</si>
  <si>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</si>
  <si>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</si>
  <si>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</si>
  <si>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</si>
  <si>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</si>
  <si>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</si>
  <si>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</si>
  <si>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</si>
  <si>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</si>
  <si>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</si>
  <si>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</si>
  <si>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</si>
  <si>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</si>
  <si>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</si>
  <si>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</si>
  <si>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</si>
  <si>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</si>
  <si>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</si>
  <si>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</si>
  <si>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</si>
  <si>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</si>
  <si>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</si>
  <si>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</si>
  <si>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</si>
  <si>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</si>
  <si>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</si>
  <si>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</si>
  <si>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</si>
  <si>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</si>
  <si>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</si>
  <si>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</si>
  <si>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</si>
  <si>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</si>
  <si>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</si>
  <si>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</si>
  <si>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</si>
  <si>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</si>
  <si>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</si>
  <si>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</si>
  <si>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</si>
  <si>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</si>
  <si>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</si>
  <si>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</si>
  <si>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</si>
  <si>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</si>
  <si>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</si>
  <si>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</si>
  <si>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</si>
  <si>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</si>
  <si>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</si>
  <si>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</si>
  <si>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</si>
  <si>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</si>
  <si>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</si>
  <si>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</si>
  <si>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</si>
  <si>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</si>
  <si>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</si>
  <si>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</si>
  <si>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</si>
  <si>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</si>
  <si>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</si>
  <si>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</si>
  <si>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</si>
  <si>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</si>
  <si>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</si>
  <si>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</si>
  <si>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</si>
  <si>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</si>
  <si>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</si>
  <si>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</si>
  <si>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</si>
  <si>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</si>
  <si>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</si>
  <si>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</si>
  <si>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</si>
  <si>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</si>
  <si>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</si>
  <si>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</si>
  <si>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</si>
  <si>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</si>
  <si>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</si>
  <si>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</si>
  <si>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</si>
  <si>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</si>
  <si>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</si>
  <si>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</si>
  <si>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</si>
  <si>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</si>
  <si>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</si>
  <si>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</si>
  <si>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</si>
  <si>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</si>
  <si>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</si>
  <si>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</si>
  <si>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</si>
  <si>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</si>
  <si>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</si>
  <si>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</si>
  <si>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</si>
  <si>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</si>
  <si>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</si>
  <si>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</si>
  <si>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</si>
  <si>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</si>
  <si>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</si>
  <si>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</si>
  <si>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</si>
  <si>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</si>
  <si>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</si>
  <si>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</si>
  <si>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</si>
  <si>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</si>
  <si>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</si>
  <si>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</si>
  <si>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</si>
  <si>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</si>
  <si>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</si>
  <si>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</si>
  <si>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</si>
  <si>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</si>
  <si>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</si>
  <si>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</si>
  <si>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</si>
  <si>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</si>
  <si>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</si>
  <si>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</si>
  <si>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</si>
  <si>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</si>
  <si>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</si>
  <si>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</si>
  <si>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</si>
  <si>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</si>
  <si>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</si>
  <si>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</si>
  <si>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</si>
  <si>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</si>
  <si>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</si>
  <si>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</si>
  <si>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</si>
  <si>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</si>
  <si>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</si>
  <si>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</si>
  <si>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</si>
  <si>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</si>
  <si>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</si>
  <si>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</si>
  <si>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</si>
  <si>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</si>
  <si>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</si>
  <si>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</si>
  <si>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</si>
  <si>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</si>
  <si>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</si>
  <si>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</si>
  <si>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</si>
  <si>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</si>
  <si>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</si>
  <si>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</si>
  <si>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</si>
  <si>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</si>
  <si>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</si>
  <si>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</si>
  <si>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</si>
  <si>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</si>
  <si>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</si>
  <si>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</si>
  <si>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</si>
  <si>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</si>
  <si>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</si>
  <si>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</si>
  <si>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</si>
  <si>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</si>
  <si>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</si>
  <si>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</si>
  <si>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</si>
  <si>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</si>
  <si>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</si>
  <si>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</si>
  <si>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</si>
  <si>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</si>
  <si>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</si>
  <si>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</si>
  <si>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</si>
  <si>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</si>
  <si>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</si>
  <si>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</si>
  <si>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</si>
  <si>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</si>
  <si>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</si>
  <si>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</si>
  <si>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</si>
  <si>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</si>
  <si>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</si>
  <si>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</si>
  <si>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</si>
  <si>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</si>
  <si>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</si>
  <si>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</si>
  <si>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</si>
  <si>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</si>
  <si>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</si>
  <si>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</si>
  <si>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</si>
  <si>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</si>
  <si>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</si>
  <si>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</si>
  <si>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</si>
  <si>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</si>
  <si>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</si>
  <si>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</si>
  <si>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</si>
  <si>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</si>
  <si>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</si>
  <si>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</si>
  <si>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</si>
  <si>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</si>
  <si>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</si>
  <si>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</si>
  <si>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</si>
  <si>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</si>
  <si>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</si>
  <si>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</si>
  <si>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</si>
  <si>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</si>
  <si>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</si>
  <si>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</si>
  <si>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</si>
  <si>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</si>
  <si>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</si>
  <si>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</si>
  <si>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</si>
  <si>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</si>
  <si>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</si>
  <si>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</si>
  <si>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</si>
  <si>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</si>
  <si>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</si>
  <si>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</si>
  <si>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</si>
  <si>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</si>
  <si>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</si>
  <si>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</si>
  <si>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</si>
  <si>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</si>
  <si>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</si>
  <si>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</si>
  <si>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</si>
  <si>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</si>
  <si>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</si>
  <si>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</si>
  <si>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</si>
  <si>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</si>
  <si>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</si>
  <si>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</si>
  <si>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</si>
  <si>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</si>
  <si>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</si>
  <si>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</si>
  <si>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</si>
  <si>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</si>
  <si>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</si>
  <si>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</si>
  <si>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</si>
  <si>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</si>
  <si>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</si>
  <si>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</si>
  <si>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</si>
  <si>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</si>
  <si>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</si>
  <si>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</si>
  <si>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</si>
  <si>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</si>
  <si>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</si>
  <si>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</si>
  <si>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</si>
  <si>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</si>
  <si>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</si>
  <si>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</si>
  <si>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</si>
  <si>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</si>
  <si>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</si>
  <si>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</si>
  <si>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</si>
  <si>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</si>
  <si>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</si>
  <si>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</si>
  <si>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</si>
  <si>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</si>
  <si>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</si>
  <si>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</si>
  <si>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</si>
  <si>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</si>
  <si>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</si>
  <si>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</si>
  <si>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</si>
  <si>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</si>
  <si>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</si>
  <si>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</si>
  <si>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</si>
  <si>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</si>
  <si>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</si>
  <si>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</si>
  <si>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</si>
  <si>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</si>
  <si>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</si>
  <si>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</si>
  <si>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</si>
  <si>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</si>
  <si>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</si>
  <si>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</si>
  <si>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</si>
  <si>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</si>
  <si>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</si>
  <si>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</si>
  <si>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</si>
  <si>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</si>
  <si>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</si>
  <si>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</si>
  <si>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</si>
  <si>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</si>
  <si>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</si>
  <si>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</si>
  <si>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</si>
  <si>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</si>
  <si>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</si>
  <si>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</si>
  <si>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</si>
  <si>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</si>
  <si>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</si>
  <si>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</si>
  <si>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</si>
  <si>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</si>
  <si>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</si>
  <si>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</si>
  <si>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</si>
  <si>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</si>
  <si>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</si>
  <si>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</si>
  <si>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</si>
  <si>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</si>
  <si>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</si>
  <si>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</si>
  <si>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</si>
  <si>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</si>
  <si>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</si>
  <si>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</si>
  <si>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</si>
  <si>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</si>
  <si>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</si>
  <si>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</si>
  <si>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</si>
  <si>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</si>
  <si>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</si>
  <si>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</si>
  <si>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</si>
  <si>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</si>
  <si>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</si>
  <si>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</si>
  <si>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</si>
  <si>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</si>
  <si>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</si>
  <si>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</si>
  <si>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</si>
  <si>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</si>
  <si>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</si>
  <si>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</si>
  <si>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</si>
  <si>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</si>
  <si>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</si>
  <si>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</si>
  <si>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</si>
  <si>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</si>
  <si>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</si>
  <si>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</si>
  <si>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</si>
  <si>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</si>
  <si>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</si>
  <si>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</si>
  <si>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</si>
  <si>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</si>
  <si>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</si>
  <si>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</si>
  <si>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</si>
  <si>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</si>
  <si>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</si>
  <si>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</si>
  <si>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</si>
  <si>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</si>
  <si>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</si>
  <si>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</si>
  <si>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</si>
  <si>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</si>
  <si>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</si>
  <si>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</si>
  <si>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</si>
  <si>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</si>
  <si>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</si>
  <si>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</si>
  <si>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</si>
  <si>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</si>
  <si>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</si>
  <si>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</si>
  <si>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</si>
  <si>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</si>
  <si>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</si>
  <si>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</si>
  <si>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</si>
  <si>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</si>
  <si>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</si>
  <si>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</si>
  <si>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</si>
  <si>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</si>
  <si>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</si>
  <si>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</si>
  <si>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</si>
  <si>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</si>
  <si>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</si>
  <si>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</si>
  <si>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</si>
  <si>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</si>
  <si>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</si>
  <si>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</si>
  <si>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</si>
  <si>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</si>
  <si>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</si>
  <si>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</si>
  <si>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</si>
  <si>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</si>
  <si>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</si>
  <si>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</si>
  <si>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</si>
  <si>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</si>
  <si>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</si>
  <si>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</si>
  <si>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</si>
  <si>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</si>
  <si>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</si>
  <si>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</si>
  <si>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</si>
  <si>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</si>
  <si>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</si>
  <si>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</si>
  <si>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</si>
  <si>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</si>
  <si>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</si>
  <si>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</si>
  <si>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</si>
  <si>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</si>
  <si>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</si>
  <si>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</si>
  <si>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</si>
  <si>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</si>
  <si>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</si>
  <si>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</si>
  <si>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</si>
  <si>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</si>
  <si>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</si>
  <si>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</si>
  <si>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</si>
  <si>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</si>
  <si>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</si>
  <si>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</si>
  <si>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</si>
  <si>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</si>
  <si>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</si>
  <si>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</si>
  <si>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</si>
  <si>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</si>
  <si>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</si>
  <si>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</si>
  <si>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</si>
  <si>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</si>
  <si>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</si>
  <si>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</si>
  <si>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</si>
  <si>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</si>
  <si>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</si>
  <si>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</si>
  <si>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</si>
  <si>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</si>
  <si>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</si>
  <si>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</si>
  <si>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</si>
  <si>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</si>
  <si>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</si>
  <si>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</si>
  <si>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</si>
  <si>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</si>
  <si>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</si>
  <si>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</si>
  <si>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</si>
  <si>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</si>
  <si>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</si>
  <si>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</si>
  <si>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</si>
  <si>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</si>
  <si>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</si>
  <si>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</si>
  <si>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</si>
  <si>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</si>
  <si>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</si>
  <si>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</si>
  <si>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</si>
  <si>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</si>
  <si>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</si>
  <si>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</si>
  <si>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</si>
  <si>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</si>
  <si>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</si>
  <si>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</si>
  <si>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</si>
  <si>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</si>
  <si>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</si>
  <si>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</si>
  <si>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</si>
  <si>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</si>
  <si>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</si>
  <si>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</si>
  <si>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</si>
  <si>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</si>
  <si>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</si>
  <si>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</si>
  <si>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</si>
  <si>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</si>
  <si>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</si>
  <si>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</si>
  <si>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</si>
  <si>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</si>
  <si>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</si>
  <si>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</si>
  <si>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</si>
  <si>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</si>
  <si>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</si>
  <si>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</si>
  <si>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</si>
  <si>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</si>
  <si>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</si>
  <si>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</si>
  <si>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</si>
  <si>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</si>
  <si>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</si>
  <si>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</si>
  <si>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</si>
  <si>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</si>
  <si>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</si>
  <si>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</si>
  <si>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</si>
  <si>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</si>
  <si>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</si>
  <si>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</si>
  <si>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</si>
  <si>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</si>
  <si>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</si>
  <si>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</si>
  <si>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</si>
  <si>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</si>
  <si>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</si>
  <si>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</si>
  <si>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</si>
  <si>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</si>
  <si>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</si>
  <si>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</si>
  <si>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</si>
  <si>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</si>
  <si>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</si>
  <si>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</si>
  <si>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</si>
  <si>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</si>
  <si>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</si>
  <si>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</si>
  <si>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</si>
  <si>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</si>
  <si>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</si>
  <si>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</si>
  <si>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</si>
  <si>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</si>
  <si>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</si>
  <si>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</si>
  <si>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</si>
  <si>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</si>
  <si>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</si>
  <si>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</si>
  <si>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</si>
  <si>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</si>
  <si>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</si>
  <si>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</si>
  <si>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</si>
  <si>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</si>
  <si>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</si>
  <si>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</si>
  <si>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</si>
  <si>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</si>
  <si>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</si>
  <si>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</si>
  <si>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</si>
  <si>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</si>
  <si>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</si>
  <si>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</si>
  <si>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</si>
  <si>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</si>
  <si>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</si>
  <si>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</si>
  <si>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</si>
  <si>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</si>
  <si>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</si>
  <si>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</si>
  <si>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</si>
  <si>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</si>
  <si>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</si>
  <si>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</si>
  <si>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</si>
  <si>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</si>
  <si>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</si>
  <si>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</si>
  <si>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</si>
  <si>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</si>
  <si>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</si>
  <si>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</si>
  <si>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</si>
  <si>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</si>
  <si>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</si>
  <si>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</si>
  <si>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</si>
  <si>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</si>
  <si>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</si>
  <si>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</si>
  <si>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</si>
  <si>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</si>
  <si>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</si>
  <si>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</si>
  <si>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</si>
  <si>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</si>
  <si>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</si>
  <si>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</si>
  <si>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</si>
  <si>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</si>
  <si>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</si>
  <si>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</si>
  <si>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</si>
  <si>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</si>
  <si>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</si>
  <si>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</si>
  <si>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</si>
  <si>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</si>
  <si>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</si>
  <si>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</si>
  <si>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</si>
  <si>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</si>
  <si>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</si>
  <si>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</si>
  <si>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</si>
  <si>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</si>
  <si>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</si>
  <si>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</si>
  <si>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</si>
  <si>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</si>
  <si>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</si>
  <si>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</si>
  <si>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</si>
  <si>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</si>
  <si>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</si>
  <si>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</si>
  <si>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</si>
  <si>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</si>
  <si>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</si>
  <si>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</si>
  <si>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</si>
  <si>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</si>
  <si>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</si>
  <si>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</si>
  <si>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</si>
  <si>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</si>
  <si>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</si>
  <si>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</si>
  <si>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</si>
  <si>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</si>
  <si>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</si>
  <si>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</si>
  <si>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</si>
  <si>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</si>
  <si>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</si>
  <si>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</si>
  <si>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</si>
  <si>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</si>
  <si>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</si>
  <si>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</si>
  <si>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</si>
  <si>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</si>
  <si>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</si>
  <si>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</si>
  <si>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</si>
  <si>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</si>
  <si>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</si>
  <si>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</si>
  <si>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</si>
  <si>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</si>
  <si>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</si>
  <si>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</si>
  <si>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</si>
  <si>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</si>
  <si>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</si>
  <si>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</si>
  <si>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</si>
  <si>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</si>
  <si>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</si>
  <si>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</si>
  <si>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</si>
  <si>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</si>
  <si>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</si>
  <si>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</si>
  <si>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</si>
  <si>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</si>
  <si>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</si>
  <si>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</si>
  <si>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</si>
  <si>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</si>
  <si>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</si>
  <si>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</si>
  <si>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</si>
  <si>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</si>
  <si>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</si>
  <si>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</si>
  <si>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</si>
  <si>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</si>
  <si>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</si>
  <si>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</si>
  <si>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</si>
  <si>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</si>
  <si>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</si>
  <si>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</si>
  <si>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</si>
  <si>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</si>
  <si>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</si>
  <si>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</si>
  <si>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</si>
  <si>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</si>
  <si>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</si>
  <si>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</si>
  <si>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</si>
  <si>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</si>
  <si>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</si>
  <si>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</si>
  <si>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</si>
  <si>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</si>
  <si>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</si>
  <si>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</si>
  <si>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</si>
  <si>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</si>
  <si>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</si>
  <si>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</si>
  <si>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</si>
  <si>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</si>
  <si>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</si>
  <si>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</si>
  <si>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</si>
  <si>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</si>
  <si>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</si>
  <si>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</si>
  <si>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</si>
  <si>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</si>
  <si>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</si>
  <si>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</si>
  <si>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</si>
  <si>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</si>
  <si>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</si>
  <si>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</si>
  <si>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</si>
  <si>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</si>
  <si>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</si>
  <si>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</si>
  <si>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</si>
  <si>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</si>
  <si>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</si>
  <si>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</si>
  <si>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</si>
  <si>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</si>
  <si>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</si>
  <si>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</si>
  <si>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</si>
  <si>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</si>
  <si>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</si>
  <si>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</si>
  <si>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</si>
  <si>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</si>
  <si>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</si>
  <si>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</si>
  <si>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</si>
  <si>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</si>
  <si>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</si>
  <si>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</si>
  <si>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</si>
  <si>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</si>
  <si>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</si>
  <si>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</si>
  <si>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</si>
  <si>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</si>
  <si>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</si>
  <si>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</si>
  <si>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</si>
  <si>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</si>
  <si>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</si>
  <si>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</si>
  <si>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</si>
  <si>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</si>
  <si>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</si>
  <si>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</si>
  <si>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</si>
  <si>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</si>
  <si>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</si>
  <si>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</si>
  <si>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</si>
  <si>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</si>
  <si>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</si>
  <si>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</si>
  <si>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</si>
  <si>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</si>
  <si>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</si>
  <si>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</si>
  <si>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</si>
  <si>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</si>
  <si>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</si>
  <si>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</si>
  <si>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</si>
  <si>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</si>
  <si>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</si>
  <si>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</si>
  <si>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</si>
  <si>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</si>
  <si>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</si>
  <si>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</si>
  <si>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</si>
  <si>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</si>
  <si>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</si>
  <si>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</si>
  <si>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</si>
  <si>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</si>
  <si>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</si>
  <si>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</si>
  <si>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</si>
  <si>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</si>
  <si>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</si>
  <si>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</si>
  <si>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</si>
  <si>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</si>
  <si>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</si>
  <si>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</si>
  <si>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</si>
  <si>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</si>
  <si>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</si>
  <si>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</si>
  <si>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</si>
  <si>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</si>
  <si>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</si>
  <si>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</si>
  <si>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</si>
  <si>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</si>
  <si>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</si>
  <si>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</si>
  <si>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</si>
  <si>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</si>
  <si>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</si>
  <si>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</si>
  <si>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</si>
  <si>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</si>
  <si>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</si>
  <si>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</si>
  <si>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</si>
  <si>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</si>
  <si>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</si>
  <si>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</si>
  <si>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</si>
  <si>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</si>
  <si>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</si>
  <si>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</si>
  <si>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</si>
  <si>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</si>
  <si>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</si>
  <si>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</si>
  <si>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</si>
  <si>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</si>
  <si>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</si>
  <si>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</si>
  <si>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</si>
  <si>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</si>
  <si>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</si>
  <si>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</si>
  <si>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</si>
  <si>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</si>
  <si>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</si>
  <si>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</si>
  <si>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</si>
  <si>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</si>
  <si>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</si>
  <si>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</si>
  <si>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</si>
  <si>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</si>
  <si>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</si>
  <si>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</si>
  <si>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</si>
  <si>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</si>
  <si>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</si>
  <si>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</si>
  <si>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</si>
  <si>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</si>
  <si>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</si>
  <si>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</si>
  <si>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</si>
  <si>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</si>
  <si>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</si>
  <si>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</si>
  <si>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</si>
  <si>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</si>
  <si>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</si>
  <si>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</si>
  <si>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</si>
  <si>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</si>
  <si>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</si>
  <si>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</si>
  <si>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</si>
  <si>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</si>
  <si>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</si>
  <si>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</si>
  <si>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</si>
  <si>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</si>
  <si>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</si>
  <si>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</si>
  <si>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</si>
  <si>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</si>
  <si>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</si>
  <si>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</si>
  <si>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</si>
  <si>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</si>
  <si>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</si>
  <si>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</si>
  <si>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</si>
  <si>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</si>
  <si>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</si>
  <si>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</si>
  <si>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</si>
  <si>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</si>
  <si>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</si>
  <si>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</si>
  <si>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</si>
  <si>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</si>
  <si>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</si>
  <si>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</si>
  <si>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</si>
  <si>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</si>
  <si>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</si>
  <si>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</si>
  <si>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</si>
  <si>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</si>
  <si>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</si>
  <si>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</si>
  <si>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</si>
  <si>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</si>
  <si>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</si>
  <si>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</si>
  <si>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</si>
  <si>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</si>
  <si>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</si>
  <si>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</si>
  <si>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</si>
  <si>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</si>
  <si>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</si>
  <si>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</si>
  <si>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</si>
  <si>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</si>
  <si>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</si>
  <si>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</si>
  <si>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</si>
  <si>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</si>
  <si>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</si>
  <si>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</si>
  <si>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</si>
  <si>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</si>
  <si>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</si>
  <si>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</si>
  <si>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</si>
  <si>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</si>
  <si>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</si>
  <si>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</si>
  <si>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</si>
  <si>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</si>
  <si>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</si>
  <si>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</si>
  <si>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</si>
  <si>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</si>
  <si>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</si>
  <si>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</si>
  <si>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</si>
  <si>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</si>
  <si>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</si>
  <si>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</si>
  <si>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</si>
  <si>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</si>
  <si>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</si>
  <si>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</si>
  <si>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</si>
  <si>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</si>
  <si>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</si>
  <si>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</si>
  <si>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</si>
  <si>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</si>
  <si>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</si>
  <si>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</si>
  <si>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</si>
  <si>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</si>
  <si>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</si>
  <si>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</si>
  <si>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</si>
  <si>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</si>
  <si>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</si>
  <si>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</si>
  <si>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</si>
  <si>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</si>
  <si>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</si>
  <si>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</si>
  <si>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</si>
  <si>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</si>
  <si>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</si>
  <si>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</si>
  <si>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</si>
  <si>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</si>
  <si>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</si>
  <si>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</si>
  <si>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</si>
  <si>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</si>
  <si>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</si>
  <si>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</si>
  <si>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</si>
  <si>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</si>
  <si>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</si>
  <si>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</si>
  <si>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</si>
  <si>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</si>
  <si>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</si>
  <si>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</si>
  <si>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</si>
  <si>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</si>
  <si>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</si>
  <si>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</si>
  <si>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</si>
  <si>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</si>
  <si>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</si>
  <si>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</si>
  <si>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</si>
  <si>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</si>
  <si>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</si>
  <si>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</si>
  <si>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</si>
  <si>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</si>
  <si>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</si>
  <si>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</si>
  <si>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</si>
  <si>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</si>
  <si>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</si>
  <si>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</si>
  <si>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</si>
  <si>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</si>
  <si>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</si>
  <si>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</si>
  <si>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</si>
  <si>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</si>
  <si>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</si>
  <si>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</si>
  <si>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</si>
  <si>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</si>
  <si>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</si>
  <si>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</si>
  <si>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</si>
  <si>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</si>
  <si>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</si>
  <si>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</si>
  <si>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</si>
  <si>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</si>
  <si>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</si>
  <si>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</si>
  <si>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</si>
  <si>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</si>
  <si>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</si>
  <si>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</si>
  <si>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</si>
  <si>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</si>
  <si>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</si>
  <si>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</si>
  <si>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</si>
  <si>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</si>
  <si>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</si>
  <si>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</si>
  <si>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</si>
  <si>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</si>
  <si>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</si>
  <si>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</si>
  <si>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</si>
  <si>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</si>
  <si>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</si>
  <si>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</si>
  <si>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</si>
  <si>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</si>
  <si>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</si>
  <si>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</si>
  <si>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</si>
  <si>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</si>
  <si>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</si>
  <si>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</si>
  <si>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</si>
  <si>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</si>
  <si>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</si>
  <si>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</si>
  <si>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</si>
  <si>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</si>
  <si>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</si>
  <si>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</si>
  <si>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</si>
  <si>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</si>
  <si>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</si>
  <si>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</si>
  <si>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</si>
  <si>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</si>
  <si>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</si>
  <si>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</si>
  <si>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</si>
  <si>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</si>
  <si>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</si>
  <si>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</si>
  <si>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</si>
  <si>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</si>
  <si>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</si>
  <si>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</si>
  <si>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</si>
  <si>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</si>
  <si>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</si>
  <si>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</si>
  <si>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</si>
  <si>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</si>
  <si>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</si>
  <si>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</si>
  <si>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</si>
  <si>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</si>
  <si>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</si>
  <si>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</si>
  <si>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</si>
  <si>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</si>
  <si>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</si>
  <si>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</si>
  <si>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</si>
  <si>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</si>
  <si>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</si>
  <si>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</si>
  <si>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</si>
  <si>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</si>
  <si>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</si>
  <si>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</si>
  <si>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</si>
  <si>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</si>
  <si>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</si>
  <si>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</si>
  <si>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</si>
  <si>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</si>
  <si>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</si>
  <si>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</si>
  <si>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</si>
  <si>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</si>
  <si>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</si>
  <si>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</si>
  <si>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</si>
  <si>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</si>
  <si>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</si>
  <si>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</si>
  <si>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</si>
  <si>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</si>
  <si>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</si>
  <si>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</si>
  <si>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</si>
  <si>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</si>
  <si>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</si>
  <si>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</si>
  <si>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</si>
  <si>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</si>
  <si>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</si>
  <si>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</si>
  <si>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</si>
  <si>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</si>
  <si>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</si>
  <si>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</si>
  <si>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</si>
  <si>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</si>
  <si>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</si>
  <si>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</si>
  <si>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</si>
  <si>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</si>
  <si>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</si>
  <si>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</si>
  <si>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</si>
  <si>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</si>
  <si>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</si>
  <si>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</si>
  <si>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</si>
  <si>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</si>
  <si>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</si>
  <si>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</si>
  <si>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</si>
  <si>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</si>
  <si>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</si>
  <si>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</si>
  <si>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</si>
  <si>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</si>
  <si>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</si>
  <si>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</si>
  <si>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</si>
  <si>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</si>
  <si>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</si>
  <si>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</si>
  <si>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</si>
  <si>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</si>
  <si>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</si>
  <si>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</si>
  <si>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</si>
  <si>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</si>
  <si>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</si>
  <si>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</si>
  <si>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</si>
  <si>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</si>
  <si>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</si>
  <si>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</si>
  <si>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</si>
  <si>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</si>
  <si>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</si>
  <si>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</si>
  <si>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</si>
  <si>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</si>
  <si>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</si>
  <si>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</si>
  <si>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</si>
  <si>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</si>
  <si>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</si>
  <si>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</si>
  <si>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</si>
  <si>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</si>
  <si>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</si>
  <si>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</si>
  <si>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</si>
  <si>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</si>
  <si>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</si>
  <si>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</si>
  <si>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</si>
  <si>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</si>
  <si>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</si>
  <si>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</si>
  <si>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</si>
  <si>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</si>
  <si>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</si>
  <si>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</si>
  <si>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</si>
  <si>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</si>
  <si>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</si>
  <si>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</si>
  <si>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</si>
  <si>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</si>
  <si>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</si>
  <si>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</si>
  <si>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</si>
  <si>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</si>
  <si>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</si>
  <si>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</si>
  <si>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</si>
  <si>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</si>
  <si>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</si>
  <si>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</si>
  <si>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</si>
  <si>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</si>
  <si>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</si>
  <si>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</si>
  <si>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</si>
  <si>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</si>
  <si>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</si>
  <si>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</si>
  <si>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</si>
  <si>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</si>
  <si>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</si>
  <si>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</si>
  <si>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</si>
  <si>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</si>
  <si>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</si>
  <si>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</si>
  <si>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</si>
  <si>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</si>
  <si>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</si>
  <si>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</si>
  <si>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</si>
  <si>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</si>
  <si>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</si>
  <si>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</si>
  <si>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</si>
  <si>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</si>
  <si>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</si>
  <si>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</si>
  <si>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</si>
  <si>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</si>
  <si>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</si>
  <si>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</si>
  <si>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</si>
  <si>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</si>
  <si>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</si>
  <si>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</si>
  <si>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</si>
  <si>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</si>
  <si>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</si>
  <si>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</si>
  <si>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</si>
  <si>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</si>
  <si>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</si>
  <si>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</si>
  <si>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</si>
  <si>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</si>
  <si>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</si>
  <si>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</si>
  <si>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</si>
  <si>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</si>
  <si>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</si>
  <si>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</si>
  <si>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</si>
  <si>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</si>
  <si>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</si>
  <si>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</si>
  <si>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</si>
  <si>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</si>
  <si>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</si>
  <si>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</si>
  <si>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</si>
  <si>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</si>
  <si>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</si>
  <si>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</si>
  <si>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</si>
  <si>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</si>
  <si>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</si>
  <si>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</si>
  <si>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</si>
  <si>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</si>
  <si>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</si>
  <si>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</si>
  <si>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</si>
  <si>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</si>
  <si>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</si>
  <si>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</si>
  <si>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</si>
  <si>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</si>
  <si>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</si>
  <si>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</si>
  <si>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</si>
  <si>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</si>
  <si>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</si>
  <si>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</si>
  <si>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</si>
  <si>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</si>
  <si>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</si>
  <si>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</si>
  <si>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</si>
  <si>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</si>
  <si>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</si>
  <si>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</si>
  <si>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</si>
  <si>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</si>
  <si>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</si>
  <si>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</si>
  <si>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</si>
  <si>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</si>
  <si>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</si>
  <si>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</si>
  <si>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</si>
  <si>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</si>
  <si>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</si>
  <si>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</si>
  <si>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</si>
  <si>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</si>
  <si>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</si>
  <si>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</si>
  <si>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</si>
  <si>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</si>
  <si>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</si>
  <si>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</si>
  <si>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</si>
  <si>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</si>
  <si>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</si>
  <si>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</si>
  <si>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</si>
  <si>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</si>
  <si>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</si>
  <si>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</si>
  <si>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</si>
  <si>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</si>
  <si>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</si>
  <si>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</si>
  <si>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</si>
  <si>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</si>
  <si>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</si>
  <si>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</si>
  <si>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</si>
  <si>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</si>
  <si>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</si>
  <si>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</si>
  <si>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</si>
  <si>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</si>
  <si>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</si>
  <si>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</si>
  <si>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</si>
  <si>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</si>
  <si>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</si>
  <si>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</si>
  <si>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</si>
  <si>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</si>
  <si>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</si>
  <si>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</si>
  <si>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</si>
  <si>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</si>
  <si>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</si>
  <si>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</si>
  <si>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</si>
  <si>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</si>
  <si>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</si>
  <si>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</si>
  <si>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</si>
  <si>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</si>
  <si>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</si>
  <si>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</si>
  <si>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</si>
  <si>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</si>
  <si>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</si>
  <si>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</si>
  <si>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</si>
  <si>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</si>
  <si>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</si>
  <si>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</si>
  <si>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</si>
  <si>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</si>
  <si>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</si>
  <si>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</si>
  <si>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</si>
  <si>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</si>
  <si>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</si>
  <si>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</si>
  <si>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</si>
  <si>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</si>
  <si>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</si>
  <si>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</si>
  <si>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</si>
  <si>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</si>
  <si>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</si>
  <si>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</si>
  <si>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</si>
  <si>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</si>
  <si>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</si>
  <si>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</si>
  <si>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</si>
  <si>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</si>
  <si>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</si>
  <si>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</si>
  <si>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</si>
  <si>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</si>
  <si>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</si>
  <si>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</si>
  <si>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</si>
  <si>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</si>
  <si>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</si>
  <si>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</si>
  <si>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</si>
  <si>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</si>
  <si>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</si>
  <si>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</si>
  <si>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</si>
  <si>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</si>
  <si>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</si>
  <si>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</si>
  <si>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</si>
  <si>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</si>
  <si>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</si>
  <si>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</si>
  <si>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</si>
  <si>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</si>
  <si>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</si>
  <si>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</si>
  <si>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</si>
  <si>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</si>
  <si>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</si>
  <si>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</si>
  <si>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</si>
  <si>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</si>
  <si>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</si>
  <si>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</si>
  <si>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</si>
  <si>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</si>
  <si>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</si>
  <si>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</si>
  <si>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</si>
  <si>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</si>
  <si>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</si>
  <si>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</si>
  <si>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</si>
  <si>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</si>
  <si>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</si>
  <si>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</si>
  <si>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</si>
  <si>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</si>
  <si>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</si>
  <si>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</si>
  <si>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</si>
  <si>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</si>
  <si>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</si>
  <si>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</si>
  <si>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</si>
  <si>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</si>
  <si>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</si>
  <si>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</si>
  <si>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</si>
  <si>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</si>
  <si>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</si>
  <si>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</si>
  <si>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</si>
  <si>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</si>
  <si>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</si>
  <si>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</si>
  <si>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</si>
  <si>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</si>
  <si>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</si>
  <si>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</si>
  <si>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</si>
  <si>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</si>
  <si>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</si>
  <si>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</si>
  <si>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</si>
  <si>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</si>
  <si>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</si>
  <si>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</si>
  <si>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</si>
  <si>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</si>
  <si>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</si>
  <si>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</si>
  <si>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</si>
  <si>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</si>
  <si>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</si>
  <si>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</si>
  <si>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</si>
  <si>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</si>
  <si>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</si>
  <si>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</si>
  <si>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</si>
  <si>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</si>
  <si>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</si>
  <si>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</si>
  <si>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</si>
  <si>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</si>
  <si>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</si>
  <si>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</si>
  <si>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</si>
  <si>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</si>
  <si>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</si>
  <si>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</si>
  <si>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</si>
  <si>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</si>
  <si>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</si>
  <si>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</si>
  <si>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</si>
  <si>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</si>
  <si>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</si>
  <si>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</si>
  <si>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</si>
  <si>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</si>
  <si>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</si>
  <si>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</si>
  <si>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</si>
  <si>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</si>
  <si>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</si>
  <si>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</si>
  <si>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</si>
  <si>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</si>
  <si>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</si>
  <si>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</si>
  <si>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</si>
  <si>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</si>
  <si>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</si>
  <si>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</si>
  <si>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</si>
  <si>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</si>
  <si>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</si>
  <si>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</si>
  <si>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</si>
  <si>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</si>
  <si>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</si>
  <si>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</si>
  <si>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</si>
  <si>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</si>
  <si>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</si>
  <si>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</si>
  <si>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</si>
  <si>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</si>
  <si>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</si>
  <si>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</si>
  <si>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</si>
  <si>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</si>
  <si>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</si>
  <si>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</si>
  <si>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</si>
  <si>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</si>
  <si>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</si>
  <si>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</si>
  <si>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</si>
  <si>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</si>
  <si>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</si>
  <si>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</si>
  <si>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</si>
  <si>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</si>
  <si>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</si>
  <si>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</si>
  <si>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</si>
  <si>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</si>
  <si>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</si>
  <si>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</si>
  <si>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</si>
  <si>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</si>
  <si>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</si>
  <si>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</si>
  <si>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</si>
  <si>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</si>
  <si>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</si>
  <si>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</si>
  <si>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</si>
  <si>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</si>
  <si>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</si>
  <si>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</si>
  <si>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</si>
  <si>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</si>
  <si>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</si>
  <si>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</si>
  <si>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</si>
  <si>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</si>
  <si>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</si>
  <si>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</si>
  <si>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</si>
  <si>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</si>
  <si>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</si>
  <si>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</si>
  <si>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</si>
  <si>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</si>
  <si>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</si>
  <si>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</si>
  <si>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</si>
  <si>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</si>
  <si>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</si>
  <si>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</si>
  <si>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</si>
  <si>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</si>
  <si>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</si>
  <si>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</si>
  <si>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</si>
  <si>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</si>
  <si>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</si>
  <si>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</si>
  <si>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</si>
  <si>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</si>
  <si>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</si>
  <si>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</si>
  <si>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</si>
  <si>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</si>
  <si>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</si>
  <si>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</si>
  <si>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</si>
  <si>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</si>
  <si>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</si>
  <si>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</si>
  <si>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</si>
  <si>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</si>
  <si>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</si>
  <si>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</si>
  <si>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</si>
  <si>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</si>
  <si>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</si>
  <si>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</si>
  <si>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</si>
  <si>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</si>
  <si>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</si>
  <si>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</si>
  <si>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</si>
  <si>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</si>
  <si>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</si>
  <si>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</si>
  <si>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</si>
  <si>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</si>
  <si>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</si>
  <si>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</si>
  <si>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</si>
  <si>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</si>
  <si>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</si>
  <si>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</si>
  <si>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</si>
  <si>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</si>
  <si>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</si>
  <si>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</si>
  <si>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</si>
  <si>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</si>
  <si>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</si>
  <si>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</si>
  <si>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</si>
  <si>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</si>
  <si>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</si>
  <si>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</si>
  <si>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</si>
  <si>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</si>
  <si>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</si>
  <si>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</si>
  <si>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</si>
  <si>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</si>
  <si>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</si>
  <si>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</si>
  <si>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</si>
  <si>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</si>
  <si>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</si>
  <si>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</si>
  <si>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</si>
  <si>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</si>
  <si>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</si>
  <si>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</si>
  <si>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</si>
  <si>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</si>
  <si>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</si>
  <si>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</si>
  <si>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</si>
  <si>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</si>
  <si>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</si>
  <si>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</si>
  <si>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</si>
  <si>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</si>
  <si>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</si>
  <si>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</si>
  <si>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</si>
  <si>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</si>
  <si>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</si>
  <si>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</si>
  <si>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</si>
  <si>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</si>
  <si>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</si>
  <si>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</si>
  <si>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</si>
  <si>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</si>
  <si>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</si>
  <si>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</si>
  <si>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</si>
  <si>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</si>
  <si>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</si>
  <si>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</si>
  <si>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</si>
  <si>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</si>
  <si>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</si>
  <si>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</si>
  <si>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</si>
  <si>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</si>
  <si>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</si>
  <si>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</si>
  <si>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</si>
  <si>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</si>
  <si>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</si>
  <si>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</si>
  <si>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</si>
  <si>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</si>
  <si>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</si>
  <si>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</si>
  <si>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</si>
  <si>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</si>
  <si>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</si>
  <si>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</si>
  <si>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</si>
  <si>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</si>
  <si>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</si>
  <si>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</si>
  <si>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</si>
  <si>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</si>
  <si>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</si>
  <si>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</si>
  <si>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</si>
  <si>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</si>
  <si>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</si>
  <si>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</si>
  <si>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</si>
  <si>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</si>
  <si>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</si>
  <si>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</si>
  <si>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</si>
  <si>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</si>
  <si>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</si>
  <si>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</si>
  <si>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</si>
  <si>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</si>
  <si>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</si>
  <si>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</si>
  <si>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</si>
  <si>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</si>
  <si>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</si>
  <si>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</si>
  <si>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</si>
  <si>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</si>
  <si>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</si>
  <si>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</si>
  <si>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</si>
  <si>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</si>
  <si>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</si>
  <si>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</si>
  <si>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</si>
  <si>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</si>
  <si>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</si>
  <si>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</si>
  <si>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</si>
  <si>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</si>
  <si>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</si>
  <si>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</si>
  <si>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</si>
  <si>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</si>
  <si>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</si>
  <si>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</si>
  <si>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</si>
  <si>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</si>
  <si>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</si>
  <si>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</si>
  <si>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</si>
  <si>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</si>
  <si>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</si>
  <si>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</si>
  <si>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</si>
  <si>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</si>
  <si>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</si>
  <si>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</si>
  <si>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</si>
  <si>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</si>
  <si>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</si>
  <si>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</si>
  <si>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</si>
  <si>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</si>
  <si>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</si>
  <si>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</si>
  <si>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</si>
  <si>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</si>
  <si>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</si>
  <si>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</si>
  <si>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</si>
  <si>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</si>
  <si>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</si>
  <si>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</si>
  <si>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</si>
  <si>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</si>
  <si>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</si>
  <si>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</si>
  <si>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</si>
  <si>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</si>
  <si>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</si>
  <si>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</si>
  <si>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</si>
  <si>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</si>
  <si>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</si>
  <si>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</si>
  <si>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</si>
  <si>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</si>
  <si>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</si>
  <si>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</si>
  <si>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</si>
  <si>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</si>
  <si>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</si>
  <si>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</si>
  <si>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</si>
  <si>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</si>
  <si>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</si>
  <si>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</si>
  <si>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</si>
  <si>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</si>
  <si>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</si>
  <si>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</si>
  <si>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</si>
  <si>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</si>
  <si>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</si>
  <si>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</si>
  <si>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</si>
  <si>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</si>
  <si>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</si>
  <si>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</si>
  <si>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</si>
  <si>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</si>
  <si>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</si>
  <si>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</si>
  <si>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</si>
  <si>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</si>
  <si>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</si>
  <si>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</si>
  <si>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</si>
  <si>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</si>
  <si>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</si>
  <si>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</si>
  <si>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</si>
  <si>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</si>
  <si>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</si>
  <si>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</si>
  <si>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</si>
  <si>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</si>
  <si>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</si>
  <si>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</si>
  <si>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</si>
  <si>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</si>
  <si>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</si>
  <si>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</si>
  <si>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</si>
  <si>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</si>
  <si>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</si>
  <si>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</si>
  <si>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</si>
  <si>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</si>
  <si>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</si>
  <si>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</si>
  <si>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</si>
  <si>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</si>
  <si>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</si>
  <si>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</si>
  <si>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</si>
  <si>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</si>
  <si>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</si>
  <si>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</si>
  <si>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</si>
  <si>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</si>
  <si>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</si>
  <si>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</si>
  <si>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</si>
  <si>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</si>
  <si>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</si>
  <si>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</si>
  <si>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</si>
  <si>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</si>
  <si>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</si>
  <si>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</si>
  <si>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</si>
  <si>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</si>
  <si>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</si>
  <si>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</si>
  <si>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</si>
  <si>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</si>
  <si>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</si>
  <si>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</si>
  <si>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</si>
  <si>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</si>
  <si>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</si>
  <si>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</si>
  <si>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</si>
  <si>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</si>
  <si>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</si>
  <si>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</si>
  <si>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</si>
  <si>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</si>
  <si>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</si>
  <si>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</si>
  <si>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</si>
  <si>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</si>
  <si>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</si>
  <si>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</si>
  <si>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</si>
  <si>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</si>
  <si>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</si>
  <si>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</si>
  <si>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</si>
  <si>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</si>
  <si>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</si>
  <si>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</si>
  <si>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</si>
  <si>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</si>
  <si>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</si>
  <si>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</si>
  <si>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</si>
  <si>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</si>
  <si>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</si>
  <si>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</si>
  <si>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</si>
  <si>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</si>
  <si>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</si>
  <si>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</si>
  <si>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</si>
  <si>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</si>
  <si>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</si>
  <si>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</si>
  <si>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</si>
  <si>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</si>
  <si>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</si>
  <si>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</si>
  <si>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</si>
  <si>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</si>
  <si>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</si>
  <si>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</si>
  <si>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</si>
  <si>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</si>
  <si>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</si>
  <si>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</si>
  <si>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</si>
  <si>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</si>
  <si>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</si>
  <si>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</si>
  <si>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</si>
  <si>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</si>
  <si>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</si>
  <si>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</si>
  <si>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</si>
  <si>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</si>
  <si>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</si>
  <si>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</si>
  <si>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</si>
  <si>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</si>
  <si>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</si>
  <si>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</si>
  <si>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</si>
  <si>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</si>
  <si>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</si>
  <si>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</si>
  <si>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</si>
  <si>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</si>
  <si>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</si>
  <si>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</si>
  <si>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</si>
  <si>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</si>
  <si>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</si>
  <si>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</si>
  <si>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</si>
  <si>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</si>
  <si>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</si>
  <si>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</si>
  <si>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</si>
  <si>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</si>
  <si>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</si>
  <si>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</si>
  <si>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</si>
  <si>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</si>
  <si>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</si>
  <si>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</si>
  <si>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</si>
  <si>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</si>
  <si>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</si>
  <si>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</si>
  <si>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</si>
  <si>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</si>
  <si>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</si>
  <si>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</si>
  <si>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</si>
  <si>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</si>
  <si>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</si>
  <si>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</si>
  <si>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</si>
  <si>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</si>
  <si>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</si>
  <si>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</si>
  <si>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</si>
  <si>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</si>
  <si>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</si>
  <si>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</si>
  <si>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</si>
  <si>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</si>
  <si>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</si>
  <si>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</si>
  <si>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</si>
  <si>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</si>
  <si>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</si>
  <si>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</si>
  <si>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</si>
  <si>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</si>
  <si>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</si>
  <si>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</si>
  <si>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</si>
  <si>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</si>
  <si>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</si>
  <si>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</si>
  <si>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</si>
  <si>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</si>
  <si>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</si>
  <si>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</si>
  <si>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</si>
  <si>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</si>
  <si>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</si>
  <si>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</si>
  <si>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</si>
  <si>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</si>
  <si>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</si>
  <si>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</si>
  <si>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</si>
  <si>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</si>
  <si>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</si>
  <si>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</si>
  <si>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</si>
  <si>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</si>
  <si>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</si>
  <si>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</si>
  <si>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</si>
  <si>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</si>
  <si>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</si>
  <si>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</si>
  <si>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</si>
  <si>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</si>
  <si>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</si>
  <si>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</si>
  <si>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</si>
  <si>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</si>
  <si>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</si>
  <si>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</si>
  <si>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</si>
  <si>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</si>
  <si>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</si>
  <si>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</si>
  <si>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</si>
  <si>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</si>
  <si>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</si>
  <si>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</si>
  <si>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</si>
  <si>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</si>
  <si>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</si>
  <si>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</si>
  <si>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</si>
  <si>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</si>
  <si>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</si>
  <si>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</si>
  <si>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</si>
  <si>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</si>
  <si>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</si>
  <si>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</si>
  <si>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</si>
  <si>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</si>
  <si>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</si>
  <si>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</si>
  <si>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</si>
  <si>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</si>
  <si>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</si>
  <si>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</si>
  <si>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</si>
  <si>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</si>
  <si>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</si>
  <si>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</si>
  <si>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</si>
  <si>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</si>
  <si>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</si>
  <si>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</si>
  <si>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</si>
  <si>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</si>
  <si>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</si>
  <si>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</si>
  <si>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</si>
  <si>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</si>
  <si>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</si>
  <si>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</si>
  <si>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</si>
  <si>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</si>
  <si>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</si>
  <si>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</si>
  <si>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</si>
  <si>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</si>
  <si>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</si>
  <si>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</si>
  <si>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</si>
  <si>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</si>
  <si>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</si>
  <si>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</si>
  <si>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</si>
  <si>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</si>
  <si>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</si>
  <si>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</si>
  <si>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</si>
  <si>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</si>
  <si>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</si>
  <si>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</si>
  <si>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</si>
  <si>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</si>
  <si>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</si>
  <si>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</si>
  <si>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</si>
  <si>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</si>
  <si>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</si>
  <si>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</si>
  <si>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</si>
  <si>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</si>
  <si>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</si>
  <si>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</si>
  <si>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</si>
  <si>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</si>
  <si>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</si>
  <si>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</si>
  <si>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</si>
  <si>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</si>
  <si>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</si>
  <si>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</si>
  <si>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</si>
  <si>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</si>
  <si>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</si>
  <si>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</si>
  <si>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</si>
  <si>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</si>
  <si>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</si>
  <si>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</si>
  <si>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</si>
  <si>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</si>
  <si>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</si>
  <si>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</si>
  <si>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</si>
  <si>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</si>
  <si>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</si>
  <si>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</si>
  <si>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</si>
  <si>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</si>
  <si>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</si>
  <si>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</si>
  <si>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</si>
  <si>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</si>
  <si>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</si>
  <si>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</si>
  <si>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</si>
  <si>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</si>
  <si>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</si>
  <si>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</si>
  <si>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</si>
  <si>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</si>
  <si>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</si>
  <si>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</si>
  <si>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</si>
  <si>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</si>
  <si>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</si>
  <si>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</si>
  <si>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</si>
  <si>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</si>
  <si>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</si>
  <si>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</si>
  <si>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</si>
  <si>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</si>
  <si>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</si>
  <si>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</si>
  <si>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</si>
  <si>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</si>
  <si>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</si>
  <si>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</si>
  <si>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</si>
  <si>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</si>
  <si>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</si>
  <si>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</si>
  <si>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</si>
  <si>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</si>
  <si>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</si>
  <si>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</si>
  <si>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</si>
  <si>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</si>
  <si>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</si>
  <si>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</si>
  <si>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</si>
  <si>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</si>
  <si>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</si>
  <si>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</si>
  <si>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</si>
  <si>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</si>
  <si>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</si>
  <si>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</si>
  <si>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</si>
  <si>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</si>
  <si>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</si>
  <si>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</si>
  <si>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</si>
  <si>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</si>
  <si>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</si>
  <si>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</si>
  <si>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</si>
  <si>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</si>
  <si>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</si>
  <si>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</si>
  <si>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</si>
  <si>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</si>
  <si>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</si>
  <si>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</si>
  <si>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</si>
  <si>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</si>
  <si>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</si>
  <si>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</si>
  <si>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</si>
  <si>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</si>
  <si>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</si>
  <si>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</si>
  <si>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</si>
  <si>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</si>
  <si>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</si>
  <si>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</si>
  <si>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</si>
  <si>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</si>
  <si>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</si>
  <si>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</si>
  <si>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</si>
  <si>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</si>
  <si>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</si>
  <si>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</si>
  <si>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</si>
  <si>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</si>
  <si>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</si>
  <si>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</si>
  <si>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</si>
  <si>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</si>
  <si>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</si>
  <si>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</si>
  <si>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</si>
  <si>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</si>
  <si>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</si>
  <si>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</si>
  <si>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</si>
  <si>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</si>
  <si>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</si>
  <si>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</si>
  <si>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</si>
  <si>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</si>
  <si>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</si>
  <si>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</si>
  <si>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</si>
  <si>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</si>
  <si>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</si>
  <si>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</si>
  <si>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</si>
  <si>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</si>
  <si>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</si>
  <si>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</si>
  <si>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</si>
  <si>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</si>
  <si>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</si>
  <si>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</si>
  <si>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</si>
  <si>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</si>
  <si>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</si>
  <si>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</si>
  <si>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</si>
  <si>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</si>
  <si>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</si>
  <si>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</si>
  <si>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</si>
  <si>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</si>
  <si>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</si>
  <si>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</si>
  <si>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</si>
  <si>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</si>
  <si>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</si>
  <si>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</si>
  <si>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</si>
  <si>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</si>
  <si>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</si>
  <si>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</si>
  <si>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</si>
  <si>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</si>
  <si>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</si>
  <si>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</si>
  <si>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</si>
  <si>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</si>
  <si>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</si>
  <si>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</si>
  <si>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</si>
  <si>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</si>
  <si>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</si>
  <si>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</si>
  <si>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</si>
  <si>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</si>
  <si>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</si>
  <si>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</si>
  <si>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</si>
  <si>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</si>
  <si>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</si>
  <si>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</si>
  <si>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</si>
  <si>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</si>
  <si>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</si>
  <si>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</si>
  <si>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</si>
  <si>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</si>
  <si>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</si>
  <si>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</si>
  <si>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</si>
  <si>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</si>
  <si>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</si>
  <si>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</si>
  <si>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</si>
  <si>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</si>
  <si>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</si>
  <si>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</si>
  <si>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</si>
  <si>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</si>
  <si>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</si>
  <si>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</si>
  <si>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</si>
  <si>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</si>
  <si>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</si>
  <si>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</si>
  <si>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</si>
  <si>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</si>
  <si>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</si>
  <si>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</si>
  <si>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</si>
  <si>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</si>
  <si>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</si>
  <si>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</si>
  <si>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</si>
  <si>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</si>
  <si>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</si>
  <si>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</si>
  <si>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</si>
  <si>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</si>
  <si>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</si>
  <si>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</si>
  <si>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</si>
  <si>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</si>
  <si>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</si>
  <si>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</si>
  <si>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</si>
  <si>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</si>
  <si>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</si>
  <si>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</si>
  <si>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</si>
  <si>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</si>
  <si>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</si>
  <si>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</si>
  <si>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</si>
  <si>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</si>
  <si>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</si>
  <si>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</si>
  <si>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</si>
  <si>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</si>
  <si>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</si>
  <si>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</si>
  <si>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</si>
  <si>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</si>
  <si>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</si>
  <si>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</si>
  <si>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</si>
  <si>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</si>
  <si>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</si>
  <si>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</si>
  <si>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</si>
  <si>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</si>
  <si>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</si>
  <si>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</si>
  <si>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</si>
  <si>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</si>
  <si>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</si>
  <si>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</si>
  <si>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</si>
  <si>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</si>
  <si>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</si>
  <si>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</si>
  <si>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</si>
  <si>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</si>
  <si>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</si>
  <si>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</si>
  <si>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</si>
  <si>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</si>
  <si>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</si>
  <si>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</si>
  <si>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</si>
  <si>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</si>
  <si>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</si>
  <si>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</si>
  <si>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</si>
  <si>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</si>
  <si>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</si>
  <si>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</si>
  <si>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</si>
  <si>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</si>
  <si>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</si>
  <si>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</si>
  <si>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</si>
  <si>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</si>
  <si>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</si>
  <si>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</si>
  <si>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</si>
  <si>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</si>
  <si>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</si>
  <si>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</si>
  <si>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</si>
  <si>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</si>
  <si>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</si>
  <si>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</si>
  <si>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</si>
  <si>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</si>
  <si>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</si>
  <si>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</si>
  <si>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</si>
  <si>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</si>
  <si>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</si>
  <si>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</si>
  <si>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</si>
  <si>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</si>
  <si>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</si>
  <si>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</si>
  <si>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</si>
  <si>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</si>
  <si>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</si>
  <si>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</si>
  <si>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</si>
  <si>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</si>
  <si>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</si>
  <si>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</si>
  <si>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</si>
  <si>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</si>
  <si>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</si>
  <si>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</si>
  <si>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</si>
  <si>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</si>
  <si>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</si>
  <si>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</si>
  <si>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</si>
  <si>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</si>
  <si>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</si>
  <si>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</si>
  <si>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</si>
  <si>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</si>
  <si>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</si>
  <si>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</si>
  <si>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</si>
  <si>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</si>
  <si>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</si>
  <si>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</si>
  <si>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</si>
  <si>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</si>
  <si>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</si>
  <si>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</si>
  <si>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</si>
  <si>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</si>
  <si>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</si>
  <si>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</si>
  <si>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</si>
  <si>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</si>
  <si>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</si>
  <si>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</si>
  <si>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</si>
  <si>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</si>
  <si>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</si>
  <si>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</si>
  <si>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</si>
  <si>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</si>
  <si>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</si>
  <si>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</si>
  <si>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</si>
  <si>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</si>
  <si>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</si>
  <si>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</si>
  <si>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</si>
  <si>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</si>
  <si>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</si>
  <si>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</si>
  <si>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</si>
  <si>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</si>
  <si>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</si>
  <si>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</si>
  <si>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</si>
  <si>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</si>
  <si>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</si>
  <si>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</si>
  <si>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</si>
  <si>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</si>
  <si>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</si>
  <si>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</si>
  <si>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</si>
  <si>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</si>
  <si>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</si>
  <si>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</si>
  <si>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</si>
  <si>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</si>
  <si>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</si>
  <si>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</si>
  <si>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</si>
  <si>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</si>
  <si>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</si>
  <si>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</si>
  <si>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</si>
  <si>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</si>
  <si>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</si>
  <si>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</si>
  <si>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</si>
  <si>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</si>
  <si>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</si>
  <si>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</si>
  <si>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</si>
  <si>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</si>
  <si>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</si>
  <si>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</si>
  <si>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</si>
  <si>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</si>
  <si>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</si>
  <si>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</si>
  <si>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</si>
  <si>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</si>
  <si>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</si>
  <si>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</si>
  <si>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</si>
  <si>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</si>
  <si>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</si>
  <si>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</si>
  <si>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</si>
  <si>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</si>
  <si>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</si>
  <si>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</si>
  <si>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</si>
  <si>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</si>
  <si>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</si>
  <si>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</si>
  <si>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</si>
  <si>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</si>
  <si>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</si>
  <si>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</si>
  <si>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</si>
  <si>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</si>
  <si>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</si>
  <si>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</si>
  <si>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</si>
  <si>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</si>
  <si>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</si>
  <si>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</si>
  <si>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</si>
  <si>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</si>
  <si>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</si>
  <si>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</si>
  <si>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</si>
  <si>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</si>
  <si>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</si>
  <si>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</si>
  <si>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</si>
  <si>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</si>
  <si>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</si>
  <si>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</si>
  <si>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</si>
  <si>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</si>
  <si>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</si>
  <si>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</si>
  <si>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</si>
  <si>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</si>
  <si>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</si>
  <si>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</si>
  <si>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</si>
  <si>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</si>
  <si>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</si>
  <si>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</si>
  <si>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</si>
  <si>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</si>
  <si>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</si>
  <si>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</si>
  <si>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</si>
  <si>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</si>
  <si>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</si>
  <si>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</si>
  <si>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</si>
  <si>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</si>
  <si>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</si>
  <si>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</si>
  <si>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</si>
  <si>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</si>
  <si>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</si>
  <si>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</si>
  <si>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</si>
  <si>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</si>
  <si>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</si>
  <si>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</si>
  <si>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</si>
  <si>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</si>
  <si>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</si>
  <si>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</si>
  <si>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</si>
  <si>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</si>
  <si>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</si>
  <si>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</si>
  <si>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</si>
  <si>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</si>
  <si>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</si>
  <si>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</si>
  <si>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</si>
  <si>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</si>
  <si>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</si>
  <si>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</si>
  <si>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</si>
  <si>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</si>
  <si>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</si>
  <si>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</si>
  <si>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</si>
  <si>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</si>
  <si>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</si>
  <si>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</si>
  <si>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</si>
  <si>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</si>
  <si>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</si>
  <si>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</si>
  <si>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</si>
  <si>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</si>
  <si>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</si>
  <si>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</si>
  <si>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</si>
  <si>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</si>
  <si>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</si>
  <si>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</si>
  <si>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</si>
  <si>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</si>
  <si>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</si>
  <si>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</si>
  <si>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</si>
  <si>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</si>
  <si>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</si>
  <si>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</si>
  <si>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</si>
  <si>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</si>
  <si>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</si>
  <si>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</si>
  <si>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</si>
  <si>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</si>
  <si>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</si>
  <si>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</si>
  <si>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</si>
  <si>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</si>
  <si>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</si>
  <si>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</si>
  <si>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</si>
  <si>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</si>
  <si>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</si>
  <si>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</si>
  <si>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</si>
  <si>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</si>
  <si>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</si>
  <si>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</si>
  <si>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</si>
  <si>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</si>
  <si>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</si>
  <si>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</si>
  <si>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</si>
  <si>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</si>
  <si>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</si>
  <si>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</si>
  <si>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</si>
  <si>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</si>
  <si>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</si>
  <si>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</si>
  <si>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</si>
  <si>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</si>
  <si>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</si>
  <si>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</si>
  <si>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</si>
  <si>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</si>
  <si>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</si>
  <si>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</si>
  <si>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</si>
  <si>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</si>
  <si>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</si>
  <si>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</si>
  <si>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</si>
  <si>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</si>
  <si>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</si>
  <si>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</si>
  <si>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</si>
  <si>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</si>
  <si>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</si>
  <si>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</si>
  <si>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</si>
  <si>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</si>
  <si>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</si>
  <si>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</si>
  <si>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</si>
  <si>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</si>
  <si>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</si>
  <si>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</si>
  <si>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</si>
  <si>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</si>
  <si>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</si>
  <si>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</si>
  <si>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</si>
  <si>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</si>
  <si>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</si>
  <si>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</si>
  <si>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</si>
  <si>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</si>
  <si>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</si>
  <si>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</si>
  <si>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</si>
  <si>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</si>
  <si>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</si>
  <si>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</si>
  <si>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</si>
  <si>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</si>
  <si>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</si>
  <si>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</si>
  <si>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</si>
  <si>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</si>
  <si>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</si>
  <si>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</si>
  <si>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</si>
  <si>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</si>
  <si>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</si>
  <si>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</si>
  <si>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</si>
  <si>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</si>
  <si>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</si>
  <si>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</si>
  <si>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</si>
  <si>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</si>
  <si>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</si>
  <si>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</si>
  <si>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</si>
  <si>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</si>
  <si>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</si>
  <si>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</si>
  <si>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</si>
  <si>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</si>
  <si>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</si>
  <si>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</si>
  <si>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</si>
  <si>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</si>
  <si>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</si>
  <si>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</si>
  <si>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</si>
  <si>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</si>
  <si>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</si>
  <si>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</si>
  <si>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</si>
  <si>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</si>
  <si>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</si>
  <si>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</si>
  <si>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</si>
  <si>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</si>
  <si>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</si>
  <si>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</si>
  <si>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</si>
  <si>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</si>
  <si>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</si>
  <si>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</si>
  <si>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</si>
  <si>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</si>
  <si>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</si>
  <si>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</si>
  <si>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</si>
  <si>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</si>
  <si>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</si>
  <si>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</si>
  <si>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</si>
  <si>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</si>
  <si>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</si>
  <si>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</si>
  <si>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</si>
  <si>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</si>
  <si>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</si>
  <si>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</si>
  <si>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</si>
  <si>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</si>
  <si>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</si>
  <si>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</si>
  <si>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</si>
  <si>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</si>
  <si>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</si>
  <si>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</si>
  <si>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</si>
  <si>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</si>
  <si>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</si>
  <si>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</si>
  <si>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</si>
  <si>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</si>
  <si>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</si>
  <si>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</si>
  <si>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</si>
  <si>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</si>
  <si>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</si>
  <si>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</si>
  <si>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</si>
  <si>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</si>
  <si>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</si>
  <si>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</si>
  <si>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</si>
  <si>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</si>
  <si>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</si>
  <si>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</si>
  <si>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</si>
  <si>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</si>
  <si>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</si>
  <si>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</si>
  <si>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</si>
  <si>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</si>
  <si>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</si>
  <si>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</si>
  <si>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</si>
  <si>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</si>
  <si>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</si>
  <si>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</si>
  <si>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</si>
  <si>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</si>
  <si>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</si>
  <si>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</si>
  <si>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</si>
  <si>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</si>
  <si>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</si>
  <si>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</si>
  <si>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</si>
  <si>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</si>
  <si>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</si>
  <si>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</si>
  <si>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</si>
  <si>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</si>
  <si>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</si>
  <si>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</si>
  <si>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</si>
  <si>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</si>
  <si>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</si>
  <si>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</si>
  <si>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</si>
  <si>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</si>
  <si>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</si>
  <si>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</si>
  <si>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</si>
  <si>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</si>
  <si>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</si>
  <si>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</si>
  <si>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</si>
  <si>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</si>
  <si>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</si>
  <si>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</si>
  <si>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</si>
  <si>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</si>
  <si>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</si>
  <si>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</si>
  <si>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</si>
  <si>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</si>
  <si>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</si>
  <si>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</si>
  <si>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</si>
  <si>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</si>
  <si>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</si>
  <si>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</si>
  <si>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</si>
  <si>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</si>
  <si>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</si>
  <si>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</si>
  <si>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</si>
  <si>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</si>
  <si>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</si>
  <si>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</si>
  <si>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</si>
  <si>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</si>
  <si>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</si>
  <si>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</si>
  <si>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</si>
  <si>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</si>
  <si>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</si>
  <si>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</si>
  <si>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</si>
  <si>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</si>
  <si>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</si>
  <si>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</si>
  <si>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</si>
  <si>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</si>
  <si>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</si>
  <si>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</si>
  <si>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</si>
  <si>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</si>
  <si>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</si>
  <si>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</si>
  <si>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</si>
  <si>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</si>
  <si>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</si>
  <si>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</si>
  <si>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</si>
  <si>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</si>
  <si>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</si>
  <si>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</si>
  <si>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</si>
  <si>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</si>
  <si>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</si>
  <si>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</si>
  <si>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</si>
  <si>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</si>
  <si>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</si>
  <si>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</si>
  <si>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</si>
  <si>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</si>
  <si>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</si>
  <si>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</si>
  <si>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</si>
  <si>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</si>
  <si>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</si>
  <si>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</si>
  <si>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</si>
  <si>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</si>
  <si>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</si>
  <si>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</si>
  <si>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</si>
  <si>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</si>
  <si>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</si>
  <si>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</si>
  <si>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</si>
  <si>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</si>
  <si>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</si>
  <si>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</si>
  <si>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</si>
  <si>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</si>
  <si>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</si>
  <si>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</si>
  <si>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</si>
  <si>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</si>
  <si>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</si>
  <si>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</si>
  <si>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</si>
  <si>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</si>
  <si>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</si>
  <si>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</si>
  <si>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</si>
  <si>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</si>
  <si>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</si>
  <si>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</si>
  <si>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</si>
  <si>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</si>
  <si>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</si>
  <si>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</si>
  <si>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</si>
  <si>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</si>
  <si>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</si>
  <si>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</si>
  <si>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</si>
  <si>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</si>
  <si>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</si>
  <si>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</si>
  <si>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</si>
  <si>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</si>
  <si>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</si>
  <si>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</si>
  <si>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</si>
  <si>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</si>
  <si>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</si>
  <si>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</si>
  <si>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</si>
  <si>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</si>
  <si>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</si>
  <si>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</si>
  <si>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</si>
  <si>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</si>
  <si>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</si>
  <si>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</si>
  <si>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</si>
  <si>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</si>
  <si>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</si>
  <si>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</si>
  <si>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</si>
  <si>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</si>
  <si>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</si>
  <si>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</si>
  <si>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</si>
  <si>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</si>
  <si>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</si>
  <si>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</si>
  <si>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</si>
  <si>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</si>
  <si>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</si>
  <si>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</si>
  <si>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</si>
  <si>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</si>
  <si>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</si>
  <si>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</si>
  <si>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</si>
  <si>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</si>
  <si>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</si>
  <si>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</si>
  <si>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</si>
  <si>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</si>
  <si>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</si>
  <si>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</si>
  <si>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</si>
  <si>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</si>
  <si>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</si>
  <si>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</si>
  <si>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</si>
  <si>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</si>
  <si>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</si>
  <si>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</si>
  <si>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</si>
  <si>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</si>
  <si>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</si>
  <si>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</si>
  <si>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</si>
  <si>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</si>
  <si>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</si>
  <si>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</si>
  <si>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</si>
  <si>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</si>
  <si>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</si>
  <si>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</si>
  <si>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</si>
  <si>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</si>
  <si>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</si>
  <si>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</si>
  <si>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</si>
  <si>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</si>
  <si>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</si>
  <si>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</si>
  <si>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</si>
  <si>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</si>
  <si>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</si>
  <si>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</si>
  <si>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</si>
  <si>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</si>
  <si>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</si>
  <si>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</si>
  <si>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</si>
  <si>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</si>
  <si>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</si>
  <si>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</si>
  <si>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</si>
  <si>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</si>
  <si>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</si>
  <si>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</si>
  <si>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</si>
  <si>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</si>
  <si>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</si>
  <si>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</si>
  <si>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</si>
  <si>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</si>
  <si>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</si>
  <si>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</si>
  <si>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</si>
  <si>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</si>
  <si>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</si>
  <si>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</si>
  <si>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</si>
  <si>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</si>
  <si>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</si>
  <si>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</si>
  <si>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</si>
  <si>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</si>
  <si>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</si>
  <si>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</si>
  <si>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</si>
  <si>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</si>
  <si>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</si>
  <si>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</si>
  <si>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</si>
  <si>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</si>
  <si>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</si>
  <si>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</si>
  <si>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</si>
  <si>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</si>
  <si>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</si>
  <si>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</si>
  <si>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</si>
  <si>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</si>
  <si>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</si>
  <si>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</si>
  <si>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</si>
  <si>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</si>
  <si>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</si>
  <si>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</si>
  <si>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</si>
  <si>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</si>
  <si>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</si>
  <si>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</si>
  <si>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</si>
  <si>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</si>
  <si>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</si>
  <si>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</si>
  <si>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</si>
  <si>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</si>
  <si>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</si>
  <si>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</si>
  <si>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</si>
  <si>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</si>
  <si>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</si>
  <si>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</si>
  <si>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</si>
  <si>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</si>
  <si>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</si>
  <si>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</si>
  <si>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</si>
  <si>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</si>
  <si>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</si>
  <si>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</si>
  <si>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</si>
  <si>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</si>
  <si>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</si>
  <si>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</si>
  <si>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</si>
  <si>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</si>
  <si>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</si>
  <si>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</si>
  <si>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</si>
  <si>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</si>
  <si>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</si>
  <si>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</si>
  <si>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</si>
  <si>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</si>
  <si>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</si>
  <si>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</si>
  <si>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</si>
  <si>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</si>
  <si>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</si>
  <si>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</si>
  <si>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</si>
  <si>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</si>
  <si>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</si>
  <si>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</si>
  <si>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</si>
  <si>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</si>
  <si>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</si>
  <si>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</si>
  <si>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</si>
  <si>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</si>
  <si>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</si>
  <si>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</si>
  <si>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</si>
  <si>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</si>
  <si>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</si>
  <si>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</si>
  <si>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</si>
  <si>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</si>
  <si>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</si>
  <si>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</si>
  <si>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</si>
  <si>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</si>
  <si>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</si>
  <si>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</si>
  <si>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</si>
  <si>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</si>
  <si>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</si>
  <si>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</si>
  <si>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</si>
  <si>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</si>
  <si>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</si>
  <si>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</si>
  <si>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</si>
  <si>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</si>
  <si>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</si>
  <si>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</si>
  <si>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</si>
  <si>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</si>
  <si>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</si>
  <si>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</si>
  <si>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</si>
  <si>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</si>
  <si>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</si>
  <si>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</si>
  <si>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</si>
  <si>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</si>
  <si>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</si>
  <si>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</si>
  <si>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</si>
  <si>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</si>
  <si>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</si>
  <si>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</si>
  <si>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</si>
  <si>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</si>
  <si>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</si>
  <si>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</si>
  <si>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</si>
  <si>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</si>
  <si>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</si>
  <si>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</si>
  <si>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</si>
  <si>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</si>
  <si>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</si>
  <si>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</si>
  <si>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</si>
  <si>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</si>
  <si>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</si>
  <si>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</si>
  <si>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</si>
  <si>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</si>
  <si>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</si>
  <si>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</si>
  <si>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</si>
  <si>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</si>
  <si>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</si>
  <si>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</si>
  <si>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</si>
  <si>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</si>
  <si>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</si>
  <si>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</si>
  <si>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</si>
  <si>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</si>
  <si>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</si>
  <si>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</si>
  <si>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</si>
  <si>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</si>
  <si>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</si>
  <si>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</si>
  <si>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</si>
  <si>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</si>
  <si>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</si>
  <si>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</si>
  <si>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</si>
  <si>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</si>
  <si>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</si>
  <si>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</si>
  <si>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</si>
  <si>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</si>
  <si>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</si>
  <si>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</si>
  <si>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</si>
  <si>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</si>
  <si>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</si>
  <si>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</si>
  <si>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</si>
  <si>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</si>
  <si>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</si>
  <si>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</si>
  <si>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</si>
  <si>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</si>
  <si>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</si>
  <si>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</si>
  <si>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</si>
  <si>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</si>
  <si>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</si>
  <si>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</si>
  <si>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</si>
  <si>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</si>
  <si>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</si>
  <si>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</si>
  <si>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</si>
  <si>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</si>
  <si>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</si>
  <si>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</si>
  <si>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</si>
  <si>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</si>
  <si>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</si>
  <si>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</si>
  <si>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</si>
  <si>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</si>
  <si>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</si>
  <si>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</si>
  <si>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</si>
  <si>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</si>
  <si>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</si>
  <si>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</si>
  <si>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</si>
  <si>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</si>
  <si>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</si>
  <si>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</si>
  <si>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</si>
  <si>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</si>
  <si>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</si>
  <si>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</si>
  <si>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</si>
  <si>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</si>
  <si>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</si>
  <si>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</si>
  <si>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</si>
  <si>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</si>
  <si>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</si>
  <si>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</si>
  <si>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</si>
  <si>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</si>
  <si>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</si>
  <si>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</si>
  <si>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</si>
  <si>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</si>
  <si>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</si>
  <si>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</si>
  <si>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</si>
  <si>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</si>
  <si>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</si>
  <si>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</si>
  <si>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</si>
  <si>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</si>
  <si>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</si>
  <si>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</si>
  <si>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</si>
  <si>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</si>
  <si>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</si>
  <si>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</si>
  <si>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</si>
  <si>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</si>
  <si>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</si>
  <si>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</si>
  <si>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</si>
  <si>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</si>
  <si>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</si>
  <si>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</si>
  <si>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</si>
  <si>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</si>
  <si>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</si>
  <si>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</si>
  <si>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</si>
  <si>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</si>
  <si>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</si>
  <si>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</si>
  <si>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</si>
  <si>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</si>
  <si>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</si>
  <si>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</si>
  <si>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</si>
  <si>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</si>
  <si>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</si>
  <si>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</si>
  <si>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</si>
  <si>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</si>
  <si>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</si>
  <si>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</si>
  <si>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</si>
  <si>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</si>
  <si>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</si>
  <si>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</si>
  <si>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</si>
  <si>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</si>
  <si>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</si>
  <si>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</si>
  <si>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</si>
  <si>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</si>
  <si>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</si>
  <si>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</si>
  <si>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</si>
  <si>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</si>
  <si>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</si>
  <si>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</si>
  <si>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</si>
  <si>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</si>
  <si>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</si>
  <si>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</si>
  <si>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</si>
  <si>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</si>
  <si>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</si>
  <si>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</si>
  <si>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</si>
  <si>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</si>
  <si>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</si>
  <si>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</si>
  <si>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</si>
  <si>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</si>
  <si>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</si>
  <si>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</si>
  <si>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</si>
  <si>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</si>
  <si>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</si>
  <si>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</si>
  <si>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</si>
  <si>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</si>
  <si>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</si>
  <si>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</si>
  <si>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</si>
  <si>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</si>
  <si>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</si>
  <si>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</si>
  <si>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</si>
  <si>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</si>
  <si>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</si>
  <si>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</si>
  <si>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</si>
  <si>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</si>
  <si>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</si>
  <si>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</si>
  <si>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</si>
  <si>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</si>
  <si>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</si>
  <si>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</si>
  <si>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</si>
  <si>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</si>
  <si>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</si>
  <si>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</si>
  <si>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</si>
  <si>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</si>
  <si>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</si>
  <si>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</si>
  <si>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</si>
  <si>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</si>
  <si>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</si>
  <si>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</si>
  <si>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</si>
  <si>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</si>
  <si>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</si>
  <si>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</si>
  <si>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</si>
  <si>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</si>
  <si>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</si>
  <si>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</si>
  <si>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</si>
  <si>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</si>
  <si>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</si>
  <si>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</si>
  <si>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</si>
  <si>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</si>
  <si>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</si>
  <si>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</si>
  <si>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</si>
  <si>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</si>
  <si>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</si>
  <si>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</si>
  <si>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</si>
  <si>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</si>
  <si>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</si>
  <si>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</si>
  <si>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</si>
  <si>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</si>
  <si>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</si>
  <si>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</si>
  <si>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</si>
  <si>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</si>
  <si>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</si>
  <si>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</si>
  <si>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</si>
  <si>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</si>
  <si>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</si>
  <si>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</si>
  <si>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</si>
  <si>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</si>
  <si>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</si>
  <si>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</si>
  <si>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</si>
  <si>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</si>
  <si>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</si>
  <si>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</si>
  <si>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</si>
  <si>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</si>
  <si>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</si>
  <si>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</si>
  <si>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</si>
  <si>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</si>
  <si>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</si>
  <si>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</si>
  <si>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</si>
  <si>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</si>
  <si>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</si>
  <si>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</si>
  <si>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</si>
  <si>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</si>
  <si>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</si>
  <si>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</si>
  <si>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</si>
  <si>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</si>
  <si>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</si>
  <si>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</si>
  <si>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</si>
  <si>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</si>
  <si>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</si>
  <si>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</si>
  <si>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</si>
  <si>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</si>
  <si>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</si>
  <si>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</si>
  <si>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</si>
  <si>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</si>
  <si>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</si>
  <si>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</si>
  <si>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</si>
  <si>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</si>
  <si>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</si>
  <si>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</si>
  <si>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</si>
  <si>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</si>
  <si>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</si>
  <si>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</si>
  <si>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</si>
  <si>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</si>
  <si>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</si>
  <si>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</si>
  <si>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</si>
  <si>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</si>
  <si>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</si>
  <si>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</si>
  <si>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</si>
  <si>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</si>
  <si>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</si>
  <si>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</si>
  <si>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</si>
  <si>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</si>
  <si>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</si>
  <si>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</si>
  <si>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</si>
  <si>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</si>
  <si>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</si>
  <si>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</si>
  <si>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</si>
  <si>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</si>
  <si>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</si>
  <si>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</si>
  <si>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</si>
  <si>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</si>
  <si>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</si>
  <si>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</si>
  <si>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</si>
  <si>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</si>
  <si>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</si>
  <si>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</si>
  <si>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</si>
  <si>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</si>
  <si>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</si>
  <si>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</si>
  <si>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</si>
  <si>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</si>
  <si>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</si>
  <si>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</si>
  <si>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</si>
  <si>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</si>
  <si>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</si>
  <si>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</si>
  <si>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</si>
  <si>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</si>
  <si>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</si>
  <si>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</si>
  <si>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</si>
  <si>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</si>
  <si>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</si>
  <si>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</si>
  <si>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</si>
  <si>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</si>
  <si>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</si>
  <si>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</si>
  <si>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</si>
  <si>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</si>
  <si>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</si>
  <si>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</si>
  <si>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</si>
  <si>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</si>
  <si>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</si>
  <si>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</si>
  <si>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</si>
  <si>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</si>
  <si>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</si>
  <si>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</si>
  <si>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</si>
  <si>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</si>
  <si>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</si>
  <si>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</si>
  <si>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</si>
  <si>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</si>
  <si>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</si>
  <si>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</si>
  <si>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</si>
  <si>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</si>
  <si>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</si>
  <si>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</si>
  <si>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</si>
  <si>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</si>
  <si>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</si>
  <si>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</si>
  <si>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</si>
  <si>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</si>
  <si>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</si>
  <si>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</si>
  <si>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</si>
  <si>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</si>
  <si>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</si>
  <si>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</si>
  <si>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</si>
  <si>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</si>
  <si>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</si>
  <si>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</si>
  <si>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</si>
  <si>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</si>
  <si>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</si>
  <si>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</si>
  <si>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</si>
  <si>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</si>
  <si>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</si>
  <si>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</si>
  <si>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</si>
  <si>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</si>
  <si>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</si>
  <si>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</si>
  <si>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</si>
  <si>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</si>
  <si>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</si>
  <si>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</si>
  <si>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</si>
  <si>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</si>
  <si>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</si>
  <si>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</si>
  <si>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</si>
  <si>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</si>
  <si>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</si>
  <si>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</si>
  <si>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</si>
  <si>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</si>
  <si>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</si>
  <si>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</si>
  <si>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</si>
  <si>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</si>
  <si>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</si>
  <si>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</si>
  <si>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</si>
  <si>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</si>
  <si>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</si>
  <si>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</si>
  <si>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</si>
  <si>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</si>
  <si>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</si>
  <si>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</si>
  <si>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</si>
  <si>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</si>
  <si>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</si>
  <si>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</si>
  <si>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</si>
  <si>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</si>
  <si>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</si>
  <si>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</si>
  <si>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</si>
  <si>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</si>
  <si>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</si>
  <si>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</si>
  <si>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</si>
  <si>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</si>
  <si>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</si>
  <si>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</si>
  <si>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</si>
  <si>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</si>
  <si>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</si>
  <si>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</si>
  <si>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</si>
  <si>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</si>
  <si>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</si>
  <si>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</si>
  <si>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</si>
  <si>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</si>
  <si>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</si>
  <si>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</si>
  <si>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</si>
  <si>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</si>
  <si>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</si>
  <si>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</si>
  <si>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</si>
  <si>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</si>
  <si>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</si>
  <si>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</si>
  <si>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</si>
  <si>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</si>
  <si>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</si>
  <si>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</si>
  <si>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</si>
  <si>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</si>
  <si>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</si>
  <si>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</si>
  <si>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</si>
  <si>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</si>
  <si>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</si>
  <si>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</si>
  <si>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</si>
  <si>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</si>
  <si>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</si>
  <si>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</si>
  <si>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</si>
  <si>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</si>
  <si>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</si>
  <si>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</si>
  <si>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</si>
  <si>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</si>
  <si>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</si>
  <si>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</si>
  <si>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</si>
  <si>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</si>
  <si>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</si>
  <si>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</si>
  <si>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</si>
  <si>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</si>
  <si>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</si>
  <si>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</si>
  <si>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</si>
  <si>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</si>
  <si>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</si>
  <si>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</si>
  <si>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</si>
  <si>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</si>
  <si>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</si>
  <si>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</si>
  <si>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</si>
  <si>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</si>
  <si>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</si>
  <si>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</si>
  <si>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</si>
  <si>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</si>
  <si>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</si>
  <si>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</si>
  <si>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</si>
  <si>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</si>
  <si>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</si>
  <si>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</si>
  <si>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</si>
  <si>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</si>
  <si>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</si>
  <si>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</si>
  <si>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</si>
  <si>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</si>
  <si>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</si>
  <si>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</si>
  <si>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</si>
  <si>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</si>
  <si>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</si>
  <si>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</si>
  <si>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</si>
  <si>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</si>
  <si>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</si>
  <si>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</si>
  <si>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</si>
  <si>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</si>
  <si>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</si>
  <si>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</si>
  <si>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</si>
  <si>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</si>
  <si>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</si>
  <si>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</si>
  <si>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</si>
  <si>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</si>
  <si>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</si>
  <si>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</si>
  <si>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</si>
  <si>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</si>
  <si>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</si>
  <si>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</si>
  <si>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</si>
  <si>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</si>
  <si>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</si>
  <si>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</si>
  <si>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</si>
  <si>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</si>
  <si>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</si>
  <si>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</si>
  <si>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</si>
  <si>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</si>
  <si>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</si>
  <si>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</si>
  <si>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</si>
  <si>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</si>
  <si>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</si>
  <si>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</si>
  <si>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</si>
  <si>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</si>
  <si>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</si>
  <si>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</si>
  <si>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</si>
  <si>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</si>
  <si>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</si>
  <si>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</si>
  <si>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</si>
  <si>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</si>
  <si>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</si>
  <si>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</si>
  <si>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</si>
  <si>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</si>
  <si>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</si>
  <si>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</si>
  <si>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</si>
  <si>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</si>
  <si>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</si>
  <si>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</si>
  <si>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</si>
  <si>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</si>
  <si>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</si>
  <si>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</si>
  <si>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</si>
  <si>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</si>
  <si>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</si>
  <si>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</si>
  <si>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</si>
  <si>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</si>
  <si>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</si>
  <si>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</si>
  <si>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</si>
  <si>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</si>
  <si>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</si>
  <si>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</si>
  <si>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</si>
  <si>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</si>
  <si>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</si>
  <si>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</si>
  <si>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</si>
  <si>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</si>
  <si>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</si>
  <si>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</si>
  <si>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</si>
  <si>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</si>
  <si>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</si>
  <si>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</si>
  <si>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</si>
  <si>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</si>
  <si>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</si>
  <si>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</si>
  <si>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</si>
  <si>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</si>
  <si>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</si>
  <si>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</si>
  <si>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</si>
  <si>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</si>
  <si>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</si>
  <si>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</si>
  <si>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</si>
  <si>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</si>
  <si>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</si>
  <si>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</si>
  <si>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</si>
  <si>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</si>
  <si>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</si>
  <si>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</si>
  <si>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</si>
  <si>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</si>
  <si>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</si>
  <si>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</si>
  <si>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</si>
  <si>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</si>
  <si>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</si>
  <si>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</si>
  <si>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</si>
  <si>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</si>
  <si>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</si>
  <si>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</si>
  <si>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</si>
  <si>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</si>
  <si>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</si>
  <si>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</si>
  <si>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</si>
  <si>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</si>
  <si>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</si>
  <si>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</si>
  <si>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</si>
  <si>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</si>
  <si>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</si>
  <si>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</si>
  <si>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</si>
  <si>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</si>
  <si>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</si>
  <si>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</si>
  <si>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</si>
  <si>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</si>
  <si>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</si>
  <si>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</si>
  <si>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</si>
  <si>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</si>
  <si>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</si>
  <si>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</si>
  <si>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</si>
  <si>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</si>
  <si>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</si>
  <si>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</si>
  <si>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</si>
  <si>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</si>
  <si>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</si>
  <si>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</si>
  <si>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</si>
  <si>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</si>
  <si>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</si>
  <si>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</si>
  <si>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</si>
  <si>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</si>
  <si>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</si>
  <si>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</si>
  <si>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</si>
  <si>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</si>
  <si>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</si>
  <si>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</si>
  <si>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</si>
  <si>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</si>
  <si>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</si>
  <si>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</si>
  <si>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</si>
  <si>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</si>
  <si>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</si>
  <si>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</si>
  <si>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</si>
  <si>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</si>
  <si>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</si>
  <si>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</si>
  <si>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</si>
  <si>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</si>
  <si>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</si>
  <si>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</si>
  <si>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</si>
  <si>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</si>
  <si>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</si>
  <si>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</si>
  <si>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</si>
  <si>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</si>
  <si>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</si>
  <si>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</si>
  <si>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</si>
  <si>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</si>
  <si>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</si>
  <si>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</si>
  <si>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</si>
  <si>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</si>
  <si>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</si>
  <si>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</si>
  <si>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</si>
  <si>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</si>
  <si>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</si>
  <si>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</si>
  <si>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</si>
  <si>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</si>
  <si>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</si>
  <si>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</si>
  <si>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</si>
  <si>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</si>
  <si>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</si>
  <si>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</si>
  <si>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</si>
  <si>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</si>
  <si>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</si>
  <si>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</si>
  <si>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</si>
  <si>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</si>
  <si>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</si>
  <si>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</si>
  <si>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</si>
  <si>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</si>
  <si>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</si>
  <si>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</si>
  <si>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</si>
  <si>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</si>
  <si>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</si>
  <si>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</si>
  <si>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</si>
  <si>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</si>
  <si>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</si>
  <si>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</si>
  <si>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</si>
  <si>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</si>
  <si>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</si>
  <si>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</si>
  <si>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</si>
  <si>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</si>
  <si>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</si>
  <si>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</si>
  <si>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</si>
  <si>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</si>
  <si>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</si>
  <si>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</si>
  <si>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</si>
  <si>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</si>
  <si>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</si>
  <si>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</si>
  <si>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</si>
  <si>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</si>
  <si>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</si>
  <si>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</si>
  <si>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</si>
  <si>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</si>
  <si>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</si>
  <si>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</si>
  <si>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</si>
  <si>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</si>
  <si>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</si>
  <si>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</si>
  <si>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</si>
  <si>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</si>
  <si>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</si>
  <si>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</si>
  <si>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</si>
  <si>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</si>
  <si>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</si>
  <si>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</si>
  <si>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</si>
  <si>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</si>
  <si>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</si>
  <si>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</si>
  <si>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</si>
  <si>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</si>
  <si>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</si>
  <si>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</si>
  <si>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</si>
  <si>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</si>
  <si>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</si>
  <si>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</si>
  <si>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</si>
  <si>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</si>
  <si>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</si>
  <si>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</si>
  <si>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</si>
  <si>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</si>
  <si>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</si>
  <si>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</si>
  <si>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</si>
  <si>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</si>
  <si>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</si>
  <si>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</si>
  <si>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</si>
  <si>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</si>
  <si>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</si>
  <si>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</si>
  <si>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</si>
  <si>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</si>
  <si>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</si>
  <si>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</si>
  <si>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</si>
  <si>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</si>
  <si>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</si>
  <si>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</si>
  <si>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</si>
  <si>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</si>
  <si>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</si>
  <si>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</si>
  <si>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</si>
  <si>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</si>
  <si>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</si>
  <si>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</si>
  <si>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</si>
  <si>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</si>
  <si>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</si>
  <si>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</si>
  <si>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</si>
  <si>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</si>
  <si>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</si>
  <si>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</si>
  <si>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</si>
  <si>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</si>
  <si>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</si>
  <si>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</si>
  <si>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</si>
  <si>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</si>
  <si>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</si>
  <si>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</si>
  <si>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</si>
  <si>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</si>
  <si>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</si>
  <si>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</si>
  <si>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</si>
  <si>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</si>
  <si>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</si>
  <si>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</si>
  <si>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</si>
  <si>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</si>
  <si>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</si>
  <si>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</si>
  <si>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</si>
  <si>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</si>
  <si>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</si>
  <si>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</si>
  <si>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</si>
  <si>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</si>
  <si>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</si>
  <si>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</si>
  <si>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</si>
  <si>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</si>
  <si>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</si>
  <si>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</si>
  <si>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</si>
  <si>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</si>
  <si>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</si>
  <si>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</si>
  <si>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</si>
  <si>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</si>
  <si>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</si>
  <si>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</si>
  <si>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</si>
  <si>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</si>
  <si>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</si>
  <si>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</si>
  <si>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</si>
  <si>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</si>
  <si>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</si>
  <si>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</si>
  <si>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</si>
  <si>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</si>
  <si>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</si>
  <si>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</si>
  <si>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</si>
  <si>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</si>
  <si>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</si>
  <si>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</si>
  <si>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</si>
  <si>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</si>
  <si>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</si>
  <si>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</si>
  <si>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</si>
  <si>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</si>
  <si>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</si>
  <si>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</si>
  <si>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</si>
  <si>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</si>
  <si>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</si>
  <si>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</si>
  <si>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</si>
  <si>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</si>
  <si>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</si>
  <si>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</si>
  <si>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</si>
  <si>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</si>
  <si>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</si>
  <si>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</si>
  <si>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</si>
  <si>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</si>
  <si>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</si>
  <si>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</si>
  <si>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</si>
  <si>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</si>
  <si>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</si>
  <si>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</si>
  <si>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</si>
  <si>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</si>
  <si>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</si>
  <si>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</si>
  <si>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</si>
  <si>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</si>
  <si>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</si>
  <si>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</si>
  <si>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</si>
  <si>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</si>
  <si>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</si>
  <si>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</si>
  <si>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</si>
  <si>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</si>
  <si>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</si>
  <si>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</si>
  <si>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</si>
  <si>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</si>
  <si>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</si>
  <si>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</si>
  <si>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</si>
  <si>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</si>
  <si>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</si>
  <si>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</si>
  <si>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</si>
  <si>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</si>
  <si>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</si>
  <si>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</si>
  <si>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</si>
  <si>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</si>
  <si>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</si>
  <si>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</si>
  <si>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</si>
  <si>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</si>
  <si>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</si>
  <si>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</si>
  <si>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</si>
  <si>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</si>
  <si>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</si>
  <si>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</si>
  <si>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</si>
  <si>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</si>
  <si>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</si>
  <si>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</si>
  <si>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</si>
  <si>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</si>
  <si>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</si>
  <si>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</si>
  <si>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</si>
  <si>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</si>
  <si>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</si>
  <si>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</si>
  <si>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</si>
  <si>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</si>
  <si>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</si>
  <si>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</si>
  <si>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</si>
  <si>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</si>
  <si>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</si>
  <si>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</si>
  <si>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</si>
  <si>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</si>
  <si>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</si>
  <si>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</si>
  <si>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</si>
  <si>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</si>
  <si>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</si>
  <si>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</si>
  <si>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</si>
  <si>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</si>
  <si>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</si>
  <si>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</si>
  <si>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</si>
  <si>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</si>
  <si>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</si>
  <si>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</si>
  <si>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</si>
  <si>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</si>
  <si>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</si>
  <si>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</si>
  <si>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</si>
  <si>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</si>
  <si>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</si>
  <si>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</si>
  <si>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</si>
  <si>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</si>
  <si>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</si>
  <si>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</si>
  <si>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</si>
  <si>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</si>
  <si>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</si>
  <si>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</si>
  <si>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</si>
  <si>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</si>
  <si>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</si>
  <si>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</si>
  <si>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</si>
  <si>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</si>
  <si>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</si>
  <si>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</si>
  <si>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</si>
  <si>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</si>
  <si>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</si>
  <si>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</si>
  <si>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</si>
  <si>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</si>
  <si>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</si>
  <si>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</si>
  <si>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</si>
  <si>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</si>
  <si>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</si>
  <si>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</si>
  <si>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</si>
  <si>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</si>
  <si>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</si>
  <si>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</si>
  <si>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</si>
  <si>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</si>
  <si>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</si>
  <si>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</si>
  <si>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</si>
  <si>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</si>
  <si>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</si>
  <si>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</si>
  <si>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</si>
  <si>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</si>
  <si>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</si>
  <si>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</si>
  <si>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</si>
  <si>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</si>
  <si>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</si>
  <si>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</si>
  <si>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</si>
  <si>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</si>
  <si>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</si>
  <si>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</si>
  <si>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</si>
  <si>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</si>
  <si>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</si>
  <si>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</si>
  <si>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</si>
  <si>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</si>
  <si>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</si>
  <si>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</si>
  <si>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</si>
  <si>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</si>
  <si>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</si>
  <si>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</si>
  <si>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</si>
  <si>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</si>
  <si>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</si>
  <si>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</si>
  <si>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</si>
  <si>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</si>
  <si>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</si>
  <si>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</si>
  <si>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</si>
  <si>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</si>
  <si>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</si>
  <si>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</si>
  <si>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</si>
  <si>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</si>
  <si>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</si>
  <si>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</si>
  <si>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</si>
  <si>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</si>
  <si>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</si>
  <si>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</si>
  <si>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</si>
  <si>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</si>
  <si>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</si>
  <si>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</si>
  <si>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</si>
  <si>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</si>
  <si>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</si>
  <si>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</si>
  <si>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</si>
  <si>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</si>
  <si>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</si>
  <si>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</si>
  <si>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</si>
  <si>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</si>
  <si>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</si>
  <si>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</si>
  <si>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</si>
  <si>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</si>
  <si>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</si>
  <si>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</si>
  <si>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</si>
  <si>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</si>
  <si>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</si>
  <si>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</si>
  <si>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</si>
  <si>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</si>
  <si>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</si>
  <si>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</si>
  <si>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</si>
  <si>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</si>
  <si>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</si>
  <si>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</si>
  <si>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</si>
  <si>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</si>
  <si>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</si>
  <si>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</si>
  <si>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</si>
  <si>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</si>
  <si>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</si>
  <si>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</si>
  <si>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</si>
  <si>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</si>
  <si>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</si>
  <si>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</si>
  <si>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</si>
  <si>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</si>
  <si>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</si>
  <si>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</si>
  <si>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</si>
  <si>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</si>
  <si>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</si>
  <si>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</si>
  <si>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</si>
  <si>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</si>
  <si>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</si>
  <si>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</si>
  <si>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</si>
  <si>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</si>
  <si>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</si>
  <si>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</si>
  <si>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</si>
  <si>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</si>
  <si>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</si>
  <si>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</si>
  <si>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</si>
  <si>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</si>
  <si>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</si>
  <si>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</si>
  <si>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</si>
  <si>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</si>
  <si>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</si>
  <si>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</si>
  <si>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</si>
  <si>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</si>
  <si>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</si>
  <si>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</si>
  <si>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</si>
  <si>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</si>
  <si>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</si>
  <si>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</si>
  <si>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</si>
  <si>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</si>
  <si>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</si>
  <si>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</si>
  <si>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</si>
  <si>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</si>
  <si>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</si>
  <si>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</si>
  <si>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</si>
  <si>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</si>
  <si>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</si>
  <si>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</si>
  <si>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</si>
  <si>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</si>
  <si>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</si>
  <si>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</si>
  <si>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</si>
  <si>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</si>
  <si>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</si>
  <si>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</si>
  <si>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</si>
  <si>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</si>
  <si>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</si>
  <si>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</si>
  <si>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</si>
  <si>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</si>
  <si>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</si>
  <si>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</si>
  <si>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</si>
  <si>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</si>
  <si>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</si>
  <si>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</si>
  <si>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</si>
  <si>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</si>
  <si>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</si>
  <si>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</si>
  <si>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</si>
  <si>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</si>
  <si>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</si>
  <si>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</si>
  <si>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</si>
  <si>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</si>
  <si>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</si>
  <si>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</si>
  <si>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</si>
  <si>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</si>
  <si>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</si>
  <si>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</si>
  <si>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</si>
  <si>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</si>
  <si>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</si>
  <si>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</si>
  <si>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</si>
  <si>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</si>
  <si>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</si>
  <si>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</si>
  <si>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</si>
  <si>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</si>
  <si>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</si>
  <si>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</si>
  <si>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</si>
  <si>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</si>
  <si>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</si>
  <si>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</si>
  <si>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</si>
  <si>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</si>
  <si>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</si>
  <si>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</si>
  <si>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</si>
  <si>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</si>
  <si>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</si>
  <si>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</si>
  <si>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</si>
  <si>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</si>
  <si>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</si>
  <si>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</si>
  <si>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</si>
  <si>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</si>
  <si>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</si>
  <si>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</si>
  <si>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</si>
  <si>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</si>
  <si>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</si>
  <si>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</si>
  <si>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</si>
  <si>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</si>
  <si>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</si>
  <si>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</si>
  <si>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</si>
  <si>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</si>
  <si>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</si>
  <si>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</si>
  <si>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</si>
  <si>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</si>
  <si>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</si>
  <si>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</si>
  <si>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</si>
  <si>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</si>
  <si>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</si>
  <si>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</si>
  <si>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</si>
  <si>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</si>
  <si>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</si>
  <si>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</si>
  <si>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</si>
  <si>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</si>
  <si>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</si>
  <si>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</si>
  <si>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</si>
  <si>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</si>
  <si>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</si>
  <si>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</si>
  <si>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</si>
  <si>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</si>
  <si>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</si>
  <si>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</si>
  <si>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</si>
  <si>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</si>
  <si>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</si>
  <si>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</si>
  <si>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</si>
  <si>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</si>
  <si>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</si>
  <si>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</si>
  <si>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</si>
  <si>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</si>
  <si>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</si>
  <si>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</si>
  <si>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</si>
  <si>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</si>
  <si>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</si>
  <si>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</si>
  <si>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</si>
  <si>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</si>
  <si>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</si>
  <si>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</si>
  <si>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</si>
  <si>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</si>
  <si>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</si>
  <si>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</si>
  <si>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</si>
  <si>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</si>
  <si>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</si>
  <si>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</si>
  <si>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</si>
  <si>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</si>
  <si>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</si>
  <si>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</si>
  <si>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</si>
  <si>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</si>
  <si>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</si>
  <si>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</si>
  <si>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</si>
  <si>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</si>
  <si>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</si>
  <si>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</si>
  <si>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</si>
  <si>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</si>
  <si>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</si>
  <si>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</si>
  <si>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</si>
  <si>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</si>
  <si>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</si>
  <si>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</si>
  <si>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</si>
  <si>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</si>
  <si>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</si>
  <si>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</si>
  <si>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</si>
  <si>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</si>
  <si>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</si>
  <si>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</si>
  <si>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</si>
  <si>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</si>
  <si>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</si>
  <si>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</si>
  <si>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</si>
  <si>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</si>
  <si>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</si>
  <si>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</si>
  <si>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</si>
  <si>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</si>
  <si>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</si>
  <si>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</si>
  <si>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</si>
  <si>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</si>
  <si>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</si>
  <si>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</si>
  <si>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</si>
  <si>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</si>
  <si>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</si>
  <si>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</si>
  <si>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</si>
  <si>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</si>
  <si>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</si>
  <si>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</si>
  <si>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</si>
  <si>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</si>
  <si>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</si>
  <si>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</si>
  <si>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</si>
  <si>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</si>
  <si>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</si>
  <si>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</si>
  <si>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</si>
  <si>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</si>
  <si>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</si>
  <si>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</si>
  <si>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</si>
  <si>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</si>
  <si>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</si>
  <si>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</si>
  <si>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</si>
  <si>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</si>
  <si>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</si>
  <si>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</si>
  <si>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</si>
  <si>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</si>
  <si>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</si>
  <si>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</si>
  <si>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</si>
  <si>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</si>
  <si>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</si>
  <si>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</si>
  <si>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</si>
  <si>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</si>
  <si>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</si>
  <si>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</si>
  <si>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</si>
  <si>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</si>
  <si>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</si>
  <si>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</si>
  <si>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</si>
  <si>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</si>
  <si>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</si>
  <si>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</si>
  <si>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</si>
  <si>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</si>
  <si>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</si>
  <si>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</si>
  <si>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</si>
  <si>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</si>
  <si>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</si>
  <si>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</si>
  <si>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</si>
  <si>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</si>
  <si>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</si>
  <si>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</si>
  <si>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</si>
  <si>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</si>
  <si>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</si>
  <si>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</si>
  <si>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</si>
  <si>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</si>
  <si>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</si>
  <si>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</si>
  <si>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</si>
  <si>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</si>
  <si>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</si>
  <si>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</si>
  <si>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</si>
  <si>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</si>
  <si>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</si>
  <si>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</si>
  <si>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</si>
  <si>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</si>
  <si>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</si>
  <si>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</si>
  <si>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</si>
  <si>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</si>
  <si>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</si>
  <si>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</si>
  <si>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</si>
  <si>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</si>
  <si>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</si>
  <si>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</si>
  <si>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</si>
  <si>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</si>
  <si>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</si>
  <si>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</si>
  <si>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</si>
  <si>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</si>
  <si>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</si>
  <si>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</si>
  <si>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</si>
  <si>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</si>
  <si>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</si>
  <si>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</si>
  <si>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</si>
  <si>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</si>
  <si>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</si>
  <si>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</si>
  <si>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</si>
  <si>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</si>
  <si>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</si>
  <si>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</si>
  <si>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</si>
  <si>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</si>
  <si>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</si>
  <si>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</si>
  <si>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</si>
  <si>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</si>
  <si>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</si>
  <si>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</si>
  <si>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</si>
  <si>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</si>
  <si>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</si>
  <si>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</si>
  <si>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</si>
  <si>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</si>
  <si>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</si>
  <si>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</si>
  <si>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</si>
  <si>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</si>
  <si>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</si>
  <si>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</si>
  <si>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</si>
  <si>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</si>
  <si>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</si>
  <si>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</si>
  <si>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</si>
  <si>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</si>
  <si>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</si>
  <si>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</si>
  <si>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</si>
  <si>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</si>
  <si>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</si>
  <si>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</si>
  <si>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</si>
  <si>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</si>
  <si>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</si>
  <si>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</si>
  <si>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</si>
  <si>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</si>
  <si>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</si>
  <si>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</si>
  <si>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</si>
  <si>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</si>
  <si>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</si>
  <si>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</si>
  <si>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</si>
  <si>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</si>
  <si>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</si>
  <si>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</si>
  <si>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</si>
  <si>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</si>
  <si>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</si>
  <si>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</si>
  <si>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</si>
  <si>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</si>
  <si>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</si>
  <si>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</si>
  <si>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</si>
  <si>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</si>
  <si>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</si>
  <si>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</si>
  <si>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</si>
  <si>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</si>
  <si>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</si>
  <si>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</si>
  <si>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</si>
  <si>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</si>
  <si>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</si>
  <si>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</si>
  <si>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</si>
  <si>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</si>
  <si>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</si>
  <si>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</si>
  <si>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</si>
  <si>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</si>
  <si>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</si>
  <si>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</si>
  <si>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</si>
  <si>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</si>
  <si>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</si>
  <si>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</si>
  <si>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</si>
  <si>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</si>
  <si>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</si>
  <si>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</si>
  <si>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</si>
  <si>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</si>
  <si>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</si>
  <si>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</si>
  <si>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</si>
  <si>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</si>
  <si>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</si>
  <si>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</si>
  <si>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</si>
  <si>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</si>
  <si>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</si>
  <si>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</si>
  <si>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</si>
  <si>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</si>
  <si>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</si>
  <si>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</si>
  <si>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</si>
  <si>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</si>
  <si>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</si>
  <si>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</si>
  <si>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</si>
  <si>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</si>
  <si>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</si>
  <si>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</si>
  <si>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</si>
  <si>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</si>
  <si>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</si>
  <si>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</si>
  <si>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</si>
  <si>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</si>
  <si>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</si>
  <si>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</si>
  <si>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</si>
  <si>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</si>
  <si>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</si>
  <si>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</si>
  <si>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</si>
  <si>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</si>
  <si>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</si>
  <si>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</si>
  <si>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</si>
  <si>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</si>
  <si>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</si>
  <si>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</si>
  <si>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</si>
  <si>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</si>
  <si>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</si>
  <si>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</si>
  <si>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</si>
  <si>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</si>
  <si>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</si>
  <si>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</si>
  <si>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</si>
  <si>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</si>
  <si>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</si>
  <si>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</si>
  <si>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</si>
  <si>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</si>
  <si>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</si>
  <si>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</si>
  <si>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</si>
  <si>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</si>
  <si>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</si>
  <si>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</si>
  <si>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</si>
  <si>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</si>
  <si>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</si>
  <si>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</si>
  <si>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</si>
  <si>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</si>
  <si>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</si>
  <si>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</si>
  <si>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</si>
  <si>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</si>
  <si>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</si>
  <si>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</si>
  <si>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</si>
  <si>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</si>
  <si>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</si>
  <si>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</si>
  <si>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</si>
  <si>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</si>
  <si>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</si>
  <si>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</si>
  <si>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</si>
  <si>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</si>
  <si>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</si>
  <si>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</si>
  <si>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</si>
  <si>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</si>
  <si>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</si>
  <si>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</si>
  <si>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</si>
  <si>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</si>
  <si>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</si>
  <si>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</si>
  <si>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</si>
  <si>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</si>
  <si>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</si>
  <si>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</si>
  <si>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</si>
  <si>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</si>
  <si>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</si>
  <si>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</si>
  <si>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</si>
  <si>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</si>
  <si>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</si>
  <si>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</si>
  <si>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</si>
  <si>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</si>
  <si>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</si>
  <si>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</si>
  <si>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</si>
  <si>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</si>
  <si>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</si>
  <si>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</si>
  <si>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</si>
  <si>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</si>
  <si>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</si>
  <si>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</si>
  <si>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</si>
  <si>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</si>
  <si>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</si>
  <si>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</si>
  <si>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</si>
  <si>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</si>
  <si>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</si>
  <si>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</si>
  <si>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</si>
  <si>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</si>
  <si>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</si>
  <si>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</si>
  <si>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</si>
  <si>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</si>
  <si>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</si>
  <si>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</si>
  <si>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</si>
  <si>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</si>
  <si>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</si>
  <si>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</si>
  <si>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</si>
  <si>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</si>
  <si>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</si>
  <si>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</si>
  <si>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</si>
  <si>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</si>
  <si>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</si>
  <si>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</si>
  <si>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</si>
  <si>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</si>
  <si>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</si>
  <si>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</si>
  <si>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</si>
  <si>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</si>
  <si>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</si>
  <si>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</si>
  <si>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</si>
  <si>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</si>
  <si>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</si>
  <si>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</si>
  <si>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</si>
  <si>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</si>
  <si>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</si>
  <si>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</si>
  <si>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</si>
  <si>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</si>
  <si>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</si>
  <si>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</si>
  <si>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</si>
  <si>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</si>
  <si>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</si>
  <si>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</si>
  <si>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</si>
  <si>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</si>
  <si>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</si>
  <si>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</si>
  <si>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</si>
  <si>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</si>
  <si>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</si>
  <si>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</si>
  <si>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</si>
  <si>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</si>
  <si>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</si>
  <si>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</si>
  <si>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</si>
  <si>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</si>
  <si>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</si>
  <si>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</si>
  <si>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</si>
  <si>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</si>
  <si>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</si>
  <si>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</si>
  <si>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</si>
  <si>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</si>
  <si>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</si>
  <si>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</si>
  <si>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</si>
  <si>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</si>
  <si>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</si>
  <si>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</si>
  <si>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</si>
  <si>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</si>
  <si>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</si>
  <si>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</si>
  <si>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</si>
  <si>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</si>
  <si>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</si>
  <si>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</si>
  <si>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</si>
  <si>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</si>
  <si>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</si>
  <si>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</si>
  <si>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</si>
  <si>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</si>
  <si>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</si>
  <si>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</si>
  <si>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</si>
  <si>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</si>
  <si>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</si>
  <si>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</si>
  <si>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</si>
  <si>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</si>
  <si>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</si>
  <si>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</si>
  <si>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</si>
  <si>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</si>
  <si>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</si>
  <si>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</si>
  <si>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</si>
  <si>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</si>
  <si>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</si>
  <si>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</si>
  <si>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</si>
  <si>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</si>
  <si>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</si>
  <si>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</si>
  <si>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</si>
  <si>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</si>
  <si>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</si>
  <si>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</si>
  <si>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</si>
  <si>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</si>
  <si>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</si>
  <si>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</si>
  <si>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</si>
  <si>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</si>
  <si>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</si>
  <si>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</si>
  <si>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</si>
  <si>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</si>
  <si>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</si>
  <si>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</si>
  <si>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</si>
  <si>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</si>
  <si>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</si>
  <si>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</si>
  <si>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</si>
  <si>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</si>
  <si>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</si>
  <si>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</si>
  <si>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</si>
  <si>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</si>
  <si>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</si>
  <si>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</si>
  <si>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</si>
  <si>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</si>
  <si>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</si>
  <si>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</si>
  <si>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</si>
  <si>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</si>
  <si>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</si>
  <si>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</si>
  <si>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</si>
  <si>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</si>
  <si>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</si>
  <si>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</si>
  <si>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</si>
  <si>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</si>
  <si>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</si>
  <si>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</si>
  <si>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</si>
  <si>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</si>
  <si>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</si>
  <si>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</si>
  <si>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</si>
  <si>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</si>
  <si>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</si>
  <si>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</si>
  <si>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</si>
  <si>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</si>
  <si>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</si>
  <si>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</si>
  <si>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</si>
  <si>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</si>
  <si>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</si>
  <si>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</si>
  <si>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</si>
  <si>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</si>
  <si>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</si>
  <si>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</si>
  <si>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</si>
  <si>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</si>
  <si>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</si>
  <si>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</si>
  <si>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</si>
  <si>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</si>
  <si>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</si>
  <si>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</si>
  <si>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</si>
  <si>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</si>
  <si>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</si>
  <si>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</si>
  <si>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</si>
  <si>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</si>
  <si>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</si>
  <si>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</si>
  <si>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</si>
  <si>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</si>
  <si>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</si>
  <si>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</si>
  <si>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</si>
  <si>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</si>
  <si>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</si>
  <si>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</si>
  <si>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</si>
  <si>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</si>
  <si>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</si>
  <si>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</si>
  <si>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</si>
  <si>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</si>
  <si>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</si>
  <si>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</si>
  <si>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</si>
  <si>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</si>
  <si>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</si>
  <si>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</si>
  <si>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</si>
  <si>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</si>
  <si>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</si>
  <si>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</si>
  <si>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</si>
  <si>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</si>
  <si>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</si>
  <si>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</si>
  <si>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</si>
  <si>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</si>
  <si>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</si>
  <si>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</si>
  <si>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</si>
  <si>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</si>
  <si>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</si>
  <si>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</si>
  <si>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</si>
  <si>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</si>
  <si>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</si>
  <si>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</si>
  <si>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</si>
  <si>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</si>
  <si>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</si>
  <si>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</si>
  <si>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</si>
  <si>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</si>
  <si>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</si>
  <si>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</si>
  <si>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</si>
  <si>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</si>
  <si>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</si>
  <si>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</si>
  <si>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</si>
  <si>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</si>
  <si>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</si>
  <si>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</si>
  <si>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</si>
  <si>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</si>
  <si>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</si>
  <si>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</si>
  <si>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</si>
  <si>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</si>
  <si>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</si>
  <si>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</si>
  <si>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</si>
  <si>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</si>
  <si>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</si>
  <si>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</si>
  <si>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</si>
  <si>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</si>
  <si>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</si>
  <si>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</si>
  <si>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</si>
  <si>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</si>
  <si>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</si>
  <si>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</si>
  <si>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</si>
  <si>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</si>
  <si>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</si>
  <si>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</si>
  <si>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</si>
  <si>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</si>
  <si>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</si>
  <si>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</si>
  <si>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</si>
  <si>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</si>
  <si>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</si>
  <si>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</si>
  <si>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</si>
  <si>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</si>
  <si>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</si>
  <si>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</si>
  <si>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</si>
  <si>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</si>
  <si>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</si>
  <si>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</si>
  <si>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</si>
  <si>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</si>
  <si>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</si>
  <si>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</si>
  <si>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</si>
  <si>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</si>
  <si>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</si>
  <si>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</si>
  <si>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</si>
  <si>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</si>
  <si>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</si>
  <si>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</si>
  <si>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</si>
  <si>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</si>
  <si>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</si>
  <si>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</si>
  <si>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</si>
  <si>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</si>
  <si>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</si>
  <si>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</si>
  <si>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</si>
  <si>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</si>
  <si>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</si>
  <si>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</si>
  <si>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</si>
  <si>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</si>
  <si>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</si>
  <si>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</si>
  <si>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</si>
  <si>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</si>
  <si>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</si>
  <si>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</si>
  <si>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</si>
  <si>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</si>
  <si>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</si>
  <si>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</si>
  <si>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</si>
  <si>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</si>
  <si>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</si>
  <si>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</si>
  <si>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</si>
  <si>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</si>
  <si>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</si>
  <si>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</si>
  <si>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</si>
  <si>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</si>
  <si>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</si>
  <si>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</si>
  <si>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</si>
  <si>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</si>
  <si>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</si>
  <si>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</si>
  <si>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</si>
  <si>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</si>
  <si>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</si>
  <si>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</si>
  <si>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</si>
  <si>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</si>
  <si>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</si>
  <si>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</si>
  <si>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</si>
  <si>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</si>
  <si>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</si>
  <si>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</si>
  <si>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</si>
  <si>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</si>
  <si>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</si>
  <si>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</si>
  <si>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</si>
  <si>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</si>
  <si>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</si>
  <si>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</si>
  <si>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</si>
  <si>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</si>
  <si>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</si>
  <si>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</si>
  <si>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</si>
  <si>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</si>
  <si>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</si>
  <si>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</si>
  <si>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</si>
  <si>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</si>
  <si>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</si>
  <si>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</si>
  <si>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</si>
  <si>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</si>
  <si>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</si>
  <si>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</si>
  <si>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</si>
  <si>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</si>
  <si>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</si>
  <si>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</si>
  <si>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</si>
  <si>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</si>
  <si>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</si>
  <si>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</si>
  <si>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</si>
  <si>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</si>
  <si>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</si>
  <si>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</si>
  <si>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</si>
  <si>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</si>
  <si>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</si>
  <si>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</si>
  <si>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</si>
  <si>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</si>
  <si>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</si>
  <si>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</si>
  <si>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</si>
  <si>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</si>
  <si>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</si>
  <si>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</si>
  <si>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</si>
  <si>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</si>
  <si>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</si>
  <si>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</si>
  <si>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</si>
  <si>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</si>
  <si>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</si>
  <si>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</si>
  <si>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</si>
  <si>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</si>
  <si>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</si>
  <si>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</si>
  <si>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</si>
  <si>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</si>
  <si>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</si>
  <si>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</si>
  <si>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</si>
  <si>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</si>
  <si>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</si>
  <si>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</si>
  <si>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</si>
  <si>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</si>
  <si>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</si>
  <si>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</si>
  <si>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</si>
  <si>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</si>
  <si>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</si>
  <si>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</si>
  <si>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</si>
  <si>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</si>
  <si>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</si>
  <si>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</si>
  <si>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</si>
  <si>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</si>
  <si>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</si>
  <si>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</si>
  <si>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</si>
  <si>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</si>
  <si>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</si>
  <si>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</si>
  <si>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</si>
  <si>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</si>
  <si>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</si>
  <si>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</si>
  <si>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</si>
  <si>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</si>
  <si>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</si>
  <si>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</si>
  <si>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</si>
  <si>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</si>
  <si>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</si>
  <si>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</si>
  <si>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</si>
  <si>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</si>
  <si>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</si>
  <si>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</si>
  <si>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</si>
  <si>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</si>
  <si>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</si>
  <si>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</si>
  <si>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</si>
  <si>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</si>
  <si>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</si>
  <si>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</si>
  <si>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</si>
  <si>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</si>
  <si>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</si>
  <si>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</si>
  <si>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</si>
  <si>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</si>
  <si>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</si>
  <si>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</si>
  <si>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</si>
  <si>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</si>
  <si>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</si>
  <si>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</si>
  <si>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</si>
  <si>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</si>
  <si>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</si>
  <si>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</si>
  <si>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</si>
  <si>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</si>
  <si>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</si>
  <si>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</si>
  <si>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</si>
  <si>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</si>
  <si>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</si>
  <si>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</si>
  <si>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</si>
  <si>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</si>
  <si>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</si>
  <si>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</si>
  <si>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</si>
  <si>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</si>
  <si>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</si>
  <si>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</si>
  <si>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</si>
  <si>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</si>
  <si>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</si>
  <si>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</si>
  <si>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</si>
  <si>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</si>
  <si>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</si>
  <si>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</si>
  <si>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</si>
  <si>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</si>
  <si>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</si>
  <si>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</si>
  <si>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</si>
  <si>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</si>
  <si>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</si>
  <si>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</si>
  <si>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</si>
  <si>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</si>
  <si>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</si>
  <si>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</si>
  <si>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</si>
  <si>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</si>
  <si>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</si>
  <si>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</si>
  <si>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</si>
  <si>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</si>
  <si>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</si>
  <si>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</si>
  <si>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</si>
  <si>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</si>
  <si>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</si>
  <si>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</si>
  <si>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</si>
  <si>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</si>
  <si>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</si>
  <si>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</si>
  <si>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</si>
  <si>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</si>
  <si>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</si>
  <si>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</si>
  <si>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</si>
  <si>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</si>
  <si>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</si>
  <si>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</si>
  <si>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</si>
  <si>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</si>
  <si>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</si>
  <si>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</si>
  <si>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</si>
  <si>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</si>
  <si>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</si>
  <si>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</si>
  <si>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</si>
  <si>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</si>
  <si>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</si>
  <si>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</si>
  <si>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</si>
  <si>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</si>
  <si>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</si>
  <si>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</si>
  <si>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</si>
  <si>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</si>
  <si>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</si>
  <si>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</si>
  <si>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</si>
  <si>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</si>
  <si>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</si>
  <si>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</si>
  <si>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</si>
  <si>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</si>
  <si>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</si>
  <si>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</si>
  <si>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</si>
  <si>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</si>
  <si>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</si>
  <si>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</si>
  <si>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</si>
  <si>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</si>
  <si>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</si>
  <si>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</si>
  <si>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</si>
  <si>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</si>
  <si>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</si>
  <si>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</si>
  <si>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</si>
  <si>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</si>
  <si>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</si>
  <si>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</si>
  <si>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</si>
  <si>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</si>
  <si>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</si>
  <si>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</si>
  <si>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</si>
  <si>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</si>
  <si>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</si>
  <si>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</si>
  <si>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</si>
  <si>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</si>
  <si>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</si>
  <si>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</si>
  <si>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</si>
  <si>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</si>
  <si>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</si>
  <si>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</si>
  <si>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</si>
  <si>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</si>
  <si>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</si>
  <si>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</si>
  <si>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</si>
  <si>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</si>
  <si>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</si>
  <si>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</si>
  <si>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</si>
  <si>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</si>
  <si>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</si>
  <si>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</si>
  <si>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</si>
  <si>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</si>
  <si>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</si>
  <si>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</si>
  <si>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</si>
  <si>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</si>
  <si>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</si>
  <si>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</si>
  <si>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</si>
  <si>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</si>
  <si>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</si>
  <si>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</si>
  <si>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</si>
  <si>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</si>
  <si>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</si>
  <si>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</si>
  <si>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</si>
  <si>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</si>
  <si>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</si>
  <si>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</si>
  <si>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</si>
  <si>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</si>
  <si>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</si>
  <si>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</si>
  <si>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</si>
  <si>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</si>
  <si>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</si>
  <si>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</si>
  <si>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</si>
  <si>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</si>
  <si>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</si>
  <si>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</si>
  <si>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</si>
  <si>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</si>
  <si>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</si>
  <si>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</si>
  <si>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</si>
  <si>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</si>
  <si>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</si>
  <si>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</si>
  <si>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</si>
  <si>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</si>
  <si>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</si>
  <si>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</si>
  <si>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</si>
  <si>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</si>
  <si>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</si>
  <si>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</si>
  <si>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</si>
  <si>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</si>
  <si>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</si>
  <si>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</si>
  <si>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</si>
  <si>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</si>
  <si>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</si>
  <si>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</si>
  <si>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</si>
  <si>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</si>
  <si>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</si>
  <si>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</si>
  <si>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</si>
  <si>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</si>
  <si>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</si>
  <si>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</si>
  <si>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</si>
  <si>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</si>
  <si>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</si>
  <si>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</si>
  <si>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</si>
  <si>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</si>
  <si>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</si>
  <si>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</si>
  <si>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</si>
  <si>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</si>
  <si>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</si>
  <si>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</si>
  <si>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</si>
  <si>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</si>
  <si>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</si>
  <si>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</si>
  <si>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</si>
  <si>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</si>
  <si>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</si>
  <si>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</si>
  <si>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</si>
  <si>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</si>
  <si>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</si>
  <si>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</si>
  <si>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</si>
  <si>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</si>
  <si>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</si>
  <si>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</si>
  <si>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</si>
  <si>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</si>
  <si>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</si>
  <si>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</si>
  <si>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</si>
  <si>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</si>
  <si>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</si>
  <si>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</si>
  <si>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</si>
  <si>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</si>
  <si>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</si>
  <si>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</si>
  <si>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</si>
  <si>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</si>
  <si>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</si>
  <si>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</si>
  <si>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</si>
  <si>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</si>
  <si>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</si>
  <si>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</si>
  <si>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</si>
  <si>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</si>
  <si>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</si>
  <si>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</si>
  <si>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</si>
  <si>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</si>
  <si>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</si>
  <si>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</si>
  <si>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</si>
  <si>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</si>
  <si>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</si>
  <si>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</si>
  <si>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</si>
  <si>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</si>
  <si>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</si>
  <si>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</si>
  <si>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</si>
  <si>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</si>
  <si>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</si>
  <si>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</si>
  <si>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</si>
  <si>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</si>
  <si>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</si>
  <si>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</si>
  <si>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</si>
  <si>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</si>
  <si>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</si>
  <si>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</si>
  <si>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</si>
  <si>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</si>
  <si>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</si>
  <si>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</si>
  <si>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</si>
  <si>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</si>
  <si>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</si>
  <si>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</si>
  <si>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</si>
  <si>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</si>
  <si>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</si>
  <si>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</si>
  <si>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</si>
  <si>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</si>
  <si>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</si>
  <si>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</si>
  <si>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</si>
  <si>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</si>
  <si>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</si>
  <si>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</si>
  <si>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</si>
  <si>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</si>
  <si>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</si>
  <si>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</si>
  <si>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</si>
  <si>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</si>
  <si>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</si>
  <si>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</si>
  <si>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</si>
  <si>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</si>
  <si>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</si>
  <si>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</si>
  <si>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</si>
  <si>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</si>
  <si>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</si>
  <si>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</si>
  <si>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</si>
  <si>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</si>
  <si>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</si>
  <si>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</si>
  <si>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</si>
  <si>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</si>
  <si>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</si>
  <si>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</si>
  <si>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</si>
  <si>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</si>
  <si>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</si>
  <si>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</si>
  <si>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</si>
  <si>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</si>
  <si>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</si>
  <si>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</si>
  <si>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</si>
  <si>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</si>
  <si>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</si>
  <si>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</si>
  <si>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</si>
  <si>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</si>
  <si>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</si>
  <si>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</si>
  <si>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</si>
  <si>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</si>
  <si>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</si>
  <si>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</si>
  <si>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</si>
  <si>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</si>
  <si>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</si>
  <si>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</si>
  <si>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</si>
  <si>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</si>
  <si>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</si>
  <si>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</si>
  <si>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</si>
  <si>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</si>
  <si>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</si>
  <si>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</si>
  <si>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</si>
  <si>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</si>
  <si>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</si>
  <si>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</si>
  <si>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</si>
  <si>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</si>
  <si>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</si>
  <si>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</si>
  <si>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</si>
  <si>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</si>
  <si>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</si>
  <si>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</si>
  <si>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</si>
  <si>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</si>
  <si>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</si>
  <si>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</si>
  <si>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</si>
  <si>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</si>
  <si>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</si>
  <si>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</si>
  <si>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</si>
  <si>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</si>
  <si>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</si>
  <si>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</si>
  <si>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</si>
  <si>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</si>
  <si>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</si>
  <si>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</si>
  <si>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</si>
  <si>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</si>
  <si>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</si>
  <si>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</si>
  <si>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</si>
  <si>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</si>
  <si>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</si>
  <si>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</si>
  <si>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</si>
  <si>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</si>
  <si>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</si>
  <si>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</si>
  <si>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</si>
  <si>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</si>
  <si>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</si>
  <si>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</si>
  <si>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</si>
  <si>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</si>
  <si>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</si>
  <si>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</si>
  <si>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</si>
  <si>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</si>
  <si>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</si>
  <si>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</si>
  <si>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</si>
  <si>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</si>
  <si>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</si>
  <si>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</si>
  <si>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</si>
  <si>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</si>
  <si>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</si>
  <si>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</si>
  <si>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</si>
  <si>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</si>
  <si>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</si>
  <si>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</si>
  <si>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</si>
  <si>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</si>
  <si>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</si>
  <si>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</si>
  <si>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</si>
  <si>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</si>
  <si>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</si>
  <si>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</si>
  <si>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</si>
  <si>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</si>
  <si>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</si>
  <si>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</si>
  <si>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</si>
  <si>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</si>
  <si>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</si>
  <si>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</si>
  <si>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</si>
  <si>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</si>
  <si>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</si>
  <si>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</si>
  <si>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</si>
  <si>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</si>
  <si>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</si>
  <si>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</si>
  <si>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</si>
  <si>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</si>
  <si>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</si>
  <si>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</si>
  <si>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</si>
  <si>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</si>
  <si>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</si>
  <si>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</si>
  <si>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</si>
  <si>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</si>
  <si>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</si>
  <si>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</si>
  <si>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</si>
  <si>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</si>
  <si>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</si>
  <si>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</si>
  <si>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</si>
  <si>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</si>
  <si>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</si>
  <si>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</si>
  <si>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</si>
  <si>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</si>
  <si>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</si>
  <si>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</si>
  <si>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</si>
  <si>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</si>
  <si>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</si>
  <si>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</si>
  <si>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</si>
  <si>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</si>
  <si>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</si>
  <si>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</si>
  <si>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</si>
  <si>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</si>
  <si>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</si>
  <si>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</si>
  <si>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</si>
  <si>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</si>
  <si>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</si>
  <si>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</si>
  <si>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</si>
  <si>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</si>
  <si>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</si>
  <si>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</si>
  <si>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</si>
  <si>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</si>
  <si>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</si>
  <si>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</si>
  <si>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</si>
  <si>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</si>
  <si>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</si>
  <si>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</si>
  <si>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</si>
  <si>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</si>
  <si>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</si>
  <si>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</si>
  <si>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</si>
  <si>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</si>
  <si>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</si>
  <si>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</si>
  <si>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</si>
  <si>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</si>
  <si>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</si>
  <si>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</si>
  <si>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</si>
  <si>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</si>
  <si>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</si>
  <si>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</si>
  <si>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</si>
  <si>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</si>
  <si>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</si>
  <si>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</si>
  <si>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</si>
  <si>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</si>
  <si>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</si>
  <si>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</si>
  <si>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</si>
  <si>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</si>
  <si>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</si>
  <si>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</si>
  <si>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</si>
  <si>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</si>
  <si>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</si>
  <si>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</si>
  <si>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</si>
  <si>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</si>
  <si>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</si>
  <si>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</si>
  <si>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</si>
  <si>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</si>
  <si>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</si>
  <si>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</si>
  <si>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</si>
  <si>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</si>
  <si>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</si>
  <si>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</si>
  <si>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</si>
  <si>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</si>
  <si>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</si>
  <si>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</si>
  <si>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</si>
  <si>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</si>
  <si>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</si>
  <si>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</si>
  <si>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</si>
  <si>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</si>
  <si>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</si>
  <si>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</si>
  <si>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</si>
  <si>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</si>
  <si>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</si>
  <si>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</si>
  <si>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</si>
  <si>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</si>
  <si>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</si>
  <si>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</si>
  <si>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</si>
  <si>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</si>
  <si>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</si>
  <si>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</si>
  <si>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</si>
  <si>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</si>
  <si>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</si>
  <si>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</si>
  <si>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</si>
  <si>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</si>
  <si>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</si>
  <si>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</si>
  <si>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</si>
  <si>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</si>
  <si>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</si>
  <si>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</si>
  <si>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</si>
  <si>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</si>
  <si>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</si>
  <si>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</si>
  <si>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</si>
  <si>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</si>
  <si>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</si>
  <si>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</si>
  <si>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</si>
  <si>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</si>
  <si>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</si>
  <si>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</si>
  <si>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</si>
  <si>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</si>
  <si>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</si>
  <si>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</si>
  <si>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</si>
  <si>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</si>
  <si>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</si>
  <si>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</si>
  <si>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</si>
  <si>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</si>
  <si>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</si>
  <si>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</si>
  <si>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</si>
  <si>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</si>
  <si>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</si>
  <si>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</si>
  <si>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</si>
  <si>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</si>
  <si>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</si>
  <si>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</si>
  <si>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</si>
  <si>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</si>
  <si>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</si>
  <si>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</si>
  <si>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</si>
  <si>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</si>
  <si>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</si>
  <si>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</si>
  <si>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</si>
  <si>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</si>
  <si>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</si>
  <si>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</si>
  <si>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</si>
  <si>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</si>
  <si>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</si>
  <si>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</si>
  <si>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</si>
  <si>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</si>
  <si>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</si>
  <si>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</si>
  <si>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</si>
  <si>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</si>
  <si>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</si>
  <si>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</si>
  <si>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</si>
  <si>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</si>
  <si>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</si>
  <si>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</si>
  <si>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</si>
  <si>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</si>
  <si>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</si>
  <si>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</si>
  <si>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</si>
  <si>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</si>
  <si>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</si>
  <si>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</si>
  <si>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</si>
  <si>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</si>
  <si>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</si>
  <si>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</si>
  <si>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</si>
  <si>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</si>
  <si>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</si>
  <si>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</si>
  <si>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</si>
  <si>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</si>
  <si>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</si>
  <si>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</si>
  <si>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</si>
  <si>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</si>
  <si>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</si>
  <si>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</si>
  <si>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</si>
  <si>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</si>
  <si>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</si>
  <si>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</si>
  <si>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</si>
  <si>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</si>
  <si>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</si>
  <si>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</si>
  <si>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</si>
  <si>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</si>
  <si>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</si>
  <si>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</si>
  <si>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</si>
  <si>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</si>
  <si>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</si>
  <si>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</si>
  <si>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</si>
  <si>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</si>
  <si>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</si>
  <si>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</si>
  <si>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</si>
  <si>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</si>
  <si>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</si>
  <si>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</si>
  <si>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</si>
  <si>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</si>
  <si>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</si>
  <si>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</si>
  <si>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</si>
  <si>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</si>
  <si>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</si>
  <si>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</si>
  <si>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</si>
  <si>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</si>
  <si>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</si>
  <si>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</si>
  <si>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</si>
  <si>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</si>
  <si>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</si>
  <si>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</si>
  <si>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</si>
  <si>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</si>
  <si>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</si>
  <si>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</si>
  <si>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</si>
  <si>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</si>
  <si>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</si>
  <si>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</si>
  <si>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</si>
  <si>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</si>
  <si>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</si>
  <si>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</si>
  <si>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</si>
  <si>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</si>
  <si>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</si>
  <si>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</si>
  <si>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</si>
  <si>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</si>
  <si>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</si>
  <si>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</si>
  <si>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</si>
  <si>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</si>
  <si>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</si>
  <si>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</si>
  <si>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</si>
  <si>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</si>
  <si>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</si>
  <si>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</si>
  <si>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</si>
  <si>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</si>
  <si>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</si>
  <si>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</si>
  <si>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</si>
  <si>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</si>
  <si>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</si>
  <si>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</si>
  <si>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</si>
  <si>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</si>
  <si>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</si>
  <si>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</si>
  <si>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</si>
  <si>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</si>
  <si>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</si>
  <si>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</si>
  <si>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</si>
  <si>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</si>
  <si>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</si>
  <si>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</si>
  <si>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</si>
  <si>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</si>
  <si>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</si>
  <si>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</si>
  <si>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</si>
  <si>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</si>
  <si>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</si>
  <si>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</si>
  <si>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</si>
  <si>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</si>
  <si>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</si>
  <si>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</si>
  <si>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</si>
  <si>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</si>
  <si>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</si>
  <si>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</si>
  <si>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</si>
  <si>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</si>
  <si>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</si>
  <si>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</si>
  <si>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</si>
  <si>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</si>
  <si>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</si>
  <si>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</si>
  <si>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</si>
  <si>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</si>
  <si>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</si>
  <si>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</si>
  <si>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</si>
  <si>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</si>
  <si>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</si>
  <si>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</si>
  <si>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</si>
  <si>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</si>
  <si>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</si>
  <si>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</si>
  <si>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</si>
  <si>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</si>
  <si>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</si>
  <si>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</si>
  <si>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</si>
  <si>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</si>
  <si>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</si>
  <si>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</si>
  <si>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</si>
  <si>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</si>
  <si>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</si>
  <si>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</si>
  <si>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</si>
  <si>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</si>
  <si>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</si>
  <si>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</si>
  <si>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</si>
  <si>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</si>
  <si>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</si>
  <si>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</si>
  <si>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</si>
  <si>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</si>
  <si>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</si>
  <si>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</si>
  <si>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</si>
  <si>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</si>
  <si>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</si>
  <si>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</si>
  <si>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</si>
  <si>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</si>
  <si>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</si>
  <si>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</si>
  <si>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</si>
  <si>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</si>
  <si>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</si>
  <si>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</si>
  <si>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</si>
  <si>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</si>
  <si>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</si>
  <si>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</si>
  <si>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</si>
  <si>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</si>
  <si>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</si>
  <si>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</si>
  <si>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</si>
  <si>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</si>
  <si>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</si>
  <si>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</si>
  <si>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</si>
  <si>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</si>
  <si>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</si>
  <si>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</si>
  <si>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</si>
  <si>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</si>
  <si>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</si>
  <si>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</si>
  <si>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</si>
  <si>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</si>
  <si>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</si>
  <si>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</si>
  <si>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</si>
  <si>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</si>
  <si>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</si>
  <si>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</si>
  <si>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</si>
  <si>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</si>
  <si>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</si>
  <si>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</si>
  <si>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</si>
  <si>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</si>
  <si>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</si>
  <si>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</si>
  <si>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</si>
  <si>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</si>
  <si>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</si>
  <si>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</si>
  <si>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</si>
  <si>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</si>
  <si>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</si>
  <si>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</si>
  <si>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</si>
  <si>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</si>
  <si>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</si>
  <si>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</si>
  <si>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</si>
  <si>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</si>
  <si>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</si>
  <si>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</si>
  <si>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</si>
  <si>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</si>
  <si>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</si>
  <si>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</si>
  <si>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</si>
  <si>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</si>
  <si>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</si>
  <si>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</si>
  <si>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</si>
  <si>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</si>
  <si>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</si>
  <si>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</si>
  <si>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</si>
  <si>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</si>
  <si>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</si>
  <si>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</si>
  <si>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</si>
  <si>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</si>
  <si>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</si>
  <si>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</si>
  <si>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</si>
  <si>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</si>
  <si>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</si>
  <si>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</si>
  <si>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</si>
  <si>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</si>
  <si>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</si>
  <si>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</si>
  <si>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</si>
  <si>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</si>
  <si>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</si>
  <si>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</si>
  <si>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</si>
  <si>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</si>
  <si>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</si>
  <si>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</si>
  <si>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</si>
  <si>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</si>
  <si>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</si>
  <si>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</si>
  <si>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</si>
  <si>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</si>
  <si>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</si>
  <si>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</si>
  <si>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</si>
  <si>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</si>
  <si>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</si>
  <si>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</si>
  <si>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</si>
  <si>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</si>
  <si>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</si>
  <si>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</si>
  <si>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</si>
  <si>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</si>
  <si>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</si>
  <si>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</si>
  <si>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</si>
  <si>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</si>
  <si>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</si>
  <si>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</si>
  <si>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</si>
  <si>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</si>
  <si>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</si>
  <si>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</si>
  <si>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</si>
  <si>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</si>
  <si>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</si>
  <si>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</si>
  <si>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</si>
  <si>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</si>
  <si>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</si>
  <si>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</si>
  <si>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</si>
  <si>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</si>
  <si>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</si>
  <si>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</si>
  <si>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</si>
  <si>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</si>
  <si>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</si>
  <si>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</si>
  <si>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</si>
  <si>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</si>
  <si>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</si>
  <si>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</si>
  <si>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</si>
  <si>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</si>
  <si>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</si>
  <si>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</si>
  <si>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</si>
  <si>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</si>
  <si>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</si>
  <si>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</si>
  <si>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</si>
  <si>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</si>
  <si>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</si>
  <si>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</si>
  <si>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</si>
  <si>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</si>
  <si>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</si>
  <si>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</si>
  <si>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</si>
  <si>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</si>
  <si>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</si>
  <si>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</si>
  <si>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</si>
  <si>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</si>
  <si>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</si>
  <si>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</si>
  <si>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</si>
  <si>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</si>
  <si>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</si>
  <si>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</si>
  <si>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</si>
  <si>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</si>
  <si>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</si>
  <si>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</si>
  <si>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</si>
  <si>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</si>
  <si>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</si>
  <si>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</si>
  <si>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</si>
  <si>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</si>
  <si>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</si>
  <si>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</si>
  <si>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</si>
  <si>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</si>
  <si>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</si>
  <si>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</si>
  <si>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</si>
  <si>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</si>
  <si>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</si>
  <si>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</si>
  <si>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</si>
  <si>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</si>
  <si>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</si>
  <si>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</si>
  <si>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</si>
  <si>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</si>
  <si>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</si>
  <si>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</si>
  <si>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</si>
  <si>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</si>
  <si>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</si>
  <si>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</si>
  <si>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</si>
  <si>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</si>
  <si>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</si>
  <si>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</si>
  <si>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</si>
  <si>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</si>
  <si>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</si>
  <si>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</si>
  <si>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</si>
  <si>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</si>
  <si>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</si>
  <si>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</si>
  <si>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</si>
  <si>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</si>
  <si>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</si>
  <si>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</si>
  <si>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</si>
  <si>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</si>
  <si>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</si>
  <si>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</si>
  <si>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</si>
  <si>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</si>
  <si>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</si>
  <si>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</si>
  <si>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</si>
  <si>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</si>
  <si>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</si>
  <si>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</si>
  <si>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</si>
  <si>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</si>
  <si>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</si>
  <si>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</si>
  <si>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</si>
  <si>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</si>
  <si>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</si>
  <si>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</si>
  <si>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</si>
  <si>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</si>
  <si>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</si>
  <si>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</si>
  <si>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</si>
  <si>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</si>
  <si>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</si>
  <si>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</si>
  <si>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</si>
  <si>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</si>
  <si>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</si>
  <si>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</si>
  <si>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</si>
  <si>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</si>
  <si>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</si>
  <si>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</si>
  <si>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</si>
  <si>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</si>
  <si>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</si>
  <si>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</si>
  <si>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</si>
  <si>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</si>
  <si>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</si>
  <si>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</si>
  <si>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</si>
  <si>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</si>
  <si>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</si>
  <si>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</si>
  <si>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</si>
  <si>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</si>
  <si>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</si>
  <si>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</si>
  <si>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</si>
  <si>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</si>
  <si>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</si>
  <si>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</si>
  <si>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</si>
  <si>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</si>
  <si>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</si>
  <si>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</si>
  <si>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</si>
  <si>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</si>
  <si>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</si>
  <si>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</si>
  <si>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</si>
  <si>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</si>
  <si>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</si>
  <si>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</si>
  <si>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</si>
  <si>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</si>
  <si>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</si>
  <si>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</si>
  <si>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</si>
  <si>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</si>
  <si>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</si>
  <si>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</si>
  <si>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</si>
  <si>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</si>
  <si>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</si>
  <si>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</si>
  <si>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</si>
  <si>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</si>
  <si>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</si>
  <si>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</si>
  <si>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</si>
  <si>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</si>
  <si>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</si>
  <si>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</si>
  <si>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</si>
  <si>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</si>
  <si>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</si>
  <si>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</si>
  <si>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</si>
  <si>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</si>
  <si>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</si>
  <si>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</si>
  <si>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</si>
  <si>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</si>
  <si>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</si>
  <si>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</si>
  <si>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</si>
  <si>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</si>
  <si>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</si>
  <si>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</si>
  <si>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</si>
  <si>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</si>
  <si>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</si>
  <si>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</si>
  <si>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</si>
  <si>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</si>
  <si>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</si>
  <si>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</si>
  <si>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</si>
  <si>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</si>
  <si>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</si>
  <si>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</si>
  <si>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</si>
  <si>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</si>
  <si>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</si>
  <si>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</si>
  <si>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</si>
  <si>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</si>
  <si>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</si>
  <si>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</si>
  <si>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</si>
  <si>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</si>
  <si>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</si>
  <si>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</si>
  <si>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</si>
  <si>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</si>
  <si>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</si>
  <si>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</si>
  <si>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</si>
  <si>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</si>
  <si>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</si>
  <si>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</si>
  <si>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</si>
  <si>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</si>
  <si>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</si>
  <si>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</si>
  <si>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</si>
  <si>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</si>
  <si>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</si>
  <si>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</si>
  <si>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</si>
  <si>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</si>
  <si>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</si>
  <si>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</si>
  <si>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</si>
  <si>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</si>
  <si>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</si>
  <si>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</si>
  <si>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</si>
  <si>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</si>
  <si>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</si>
  <si>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</si>
  <si>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</si>
  <si>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</si>
  <si>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</si>
  <si>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</si>
  <si>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</si>
  <si>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</si>
  <si>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</si>
  <si>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</si>
  <si>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</si>
  <si>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</si>
  <si>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</si>
  <si>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</si>
  <si>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</si>
  <si>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</si>
  <si>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</si>
  <si>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</si>
  <si>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</si>
  <si>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</si>
  <si>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</si>
  <si>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</si>
  <si>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</si>
  <si>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</si>
  <si>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</si>
  <si>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</si>
  <si>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</si>
  <si>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</si>
  <si>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</si>
  <si>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</si>
  <si>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</si>
  <si>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</si>
  <si>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</si>
  <si>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</si>
  <si>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</si>
  <si>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</si>
  <si>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</si>
  <si>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</si>
  <si>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</si>
  <si>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</si>
  <si>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</si>
  <si>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</si>
  <si>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</si>
  <si>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</si>
  <si>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</si>
  <si>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</si>
  <si>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</si>
  <si>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</si>
  <si>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</si>
  <si>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</si>
  <si>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</si>
  <si>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</si>
  <si>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</si>
  <si>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</si>
  <si>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</si>
  <si>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</si>
  <si>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</si>
  <si>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</si>
  <si>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</si>
  <si>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</si>
  <si>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</si>
  <si>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</si>
  <si>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</si>
  <si>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</si>
  <si>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</si>
  <si>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</si>
  <si>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</si>
  <si>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</si>
  <si>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</si>
  <si>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</si>
  <si>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</si>
  <si>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</si>
  <si>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</si>
  <si>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</si>
  <si>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</si>
  <si>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</si>
  <si>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</si>
  <si>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</si>
  <si>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</si>
  <si>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</si>
  <si>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</si>
  <si>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</si>
  <si>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</si>
  <si>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</si>
  <si>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</si>
  <si>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</si>
  <si>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</si>
  <si>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</si>
  <si>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</si>
  <si>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</si>
  <si>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</si>
  <si>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</si>
  <si>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</si>
  <si>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</si>
  <si>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</si>
  <si>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</si>
  <si>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</si>
  <si>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</si>
  <si>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</si>
  <si>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</si>
  <si>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</si>
  <si>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</si>
  <si>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</si>
  <si>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</si>
  <si>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</si>
  <si>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</si>
  <si>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</si>
  <si>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</si>
  <si>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</si>
  <si>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</si>
  <si>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</si>
  <si>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</si>
  <si>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</si>
  <si>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</si>
  <si>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</si>
  <si>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</si>
  <si>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</si>
  <si>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</si>
  <si>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</si>
  <si>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</si>
  <si>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</si>
  <si>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</si>
  <si>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</si>
  <si>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</si>
  <si>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</si>
  <si>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</si>
  <si>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</si>
  <si>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</si>
  <si>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</si>
  <si>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</si>
  <si>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</si>
  <si>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</si>
  <si>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</si>
  <si>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</si>
  <si>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</si>
  <si>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</si>
  <si>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</si>
  <si>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</si>
  <si>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</si>
  <si>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</si>
  <si>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</si>
  <si>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</si>
  <si>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</si>
  <si>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</si>
  <si>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</si>
  <si>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</si>
  <si>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</si>
  <si>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</si>
  <si>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</si>
  <si>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</si>
  <si>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</si>
  <si>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</si>
  <si>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</si>
  <si>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</si>
  <si>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</si>
  <si>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</si>
  <si>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</si>
  <si>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</si>
  <si>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</si>
  <si>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</si>
  <si>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</si>
  <si>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</si>
  <si>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</si>
  <si>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</si>
  <si>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</si>
  <si>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</si>
  <si>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</si>
  <si>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</si>
  <si>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</si>
  <si>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</si>
  <si>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</si>
  <si>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</si>
  <si>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</si>
  <si>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</si>
  <si>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</si>
  <si>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</si>
  <si>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</si>
  <si>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</si>
  <si>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</si>
  <si>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</si>
  <si>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</si>
  <si>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</si>
  <si>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</si>
  <si>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</si>
  <si>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</si>
  <si>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</si>
  <si>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</si>
  <si>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</si>
  <si>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</si>
  <si>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</si>
  <si>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</si>
  <si>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</si>
  <si>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</si>
  <si>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</si>
  <si>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</si>
  <si>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</si>
  <si>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</si>
  <si>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</si>
  <si>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</si>
  <si>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</si>
  <si>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</si>
  <si>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</si>
  <si>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</si>
  <si>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</si>
  <si>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</si>
  <si>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</si>
  <si>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</si>
  <si>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</si>
  <si>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</si>
  <si>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</si>
  <si>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</si>
  <si>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</si>
  <si>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</si>
  <si>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</si>
  <si>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</si>
  <si>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</si>
  <si>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</si>
  <si>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</si>
  <si>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</si>
  <si>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</si>
  <si>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</si>
  <si>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</si>
  <si>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</si>
  <si>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</si>
  <si>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</si>
  <si>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</si>
  <si>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</si>
  <si>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</si>
  <si>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</si>
  <si>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</si>
  <si>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</si>
  <si>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</si>
  <si>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</si>
  <si>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</si>
  <si>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</si>
  <si>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</si>
  <si>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</si>
  <si>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</si>
  <si>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</si>
  <si>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</si>
  <si>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</si>
  <si>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</si>
  <si>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</si>
  <si>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</si>
  <si>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</si>
  <si>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</si>
  <si>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</si>
  <si>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</si>
  <si>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</si>
  <si>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</si>
  <si>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</si>
  <si>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</si>
  <si>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</si>
  <si>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</si>
  <si>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</si>
  <si>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</si>
  <si>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</si>
  <si>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</si>
  <si>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</si>
  <si>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</si>
  <si>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</si>
  <si>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</si>
  <si>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</si>
  <si>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</si>
  <si>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</si>
  <si>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</si>
  <si>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</si>
  <si>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</si>
  <si>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</si>
  <si>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</si>
  <si>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</si>
  <si>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</si>
  <si>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</si>
  <si>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</si>
  <si>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</si>
  <si>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</si>
  <si>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</si>
  <si>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</si>
  <si>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</si>
  <si>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</si>
  <si>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</si>
  <si>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</si>
  <si>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</si>
  <si>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</si>
  <si>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</si>
  <si>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</si>
  <si>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</si>
  <si>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</si>
  <si>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</si>
  <si>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</si>
  <si>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</si>
  <si>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</si>
  <si>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</si>
  <si>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</si>
  <si>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</si>
  <si>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</si>
  <si>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</si>
  <si>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</si>
  <si>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</si>
  <si>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</si>
  <si>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</si>
  <si>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</si>
  <si>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</si>
  <si>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</si>
  <si>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</si>
  <si>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</si>
  <si>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</si>
  <si>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</si>
  <si>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</si>
  <si>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</si>
  <si>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</si>
  <si>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</si>
  <si>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</si>
  <si>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</si>
  <si>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</si>
  <si>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</si>
  <si>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</si>
  <si>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</si>
  <si>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</si>
  <si>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</si>
  <si>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</si>
  <si>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</si>
  <si>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</si>
  <si>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</si>
  <si>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</si>
  <si>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</si>
  <si>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</si>
  <si>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</si>
  <si>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</si>
  <si>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</si>
  <si>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</si>
  <si>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</si>
  <si>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</si>
  <si>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</si>
  <si>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</si>
  <si>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</si>
  <si>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</si>
  <si>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</si>
  <si>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</si>
  <si>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</si>
  <si>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</si>
  <si>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</si>
  <si>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</si>
  <si>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</si>
  <si>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</si>
  <si>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</si>
  <si>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</si>
  <si>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</si>
  <si>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</si>
  <si>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</si>
  <si>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</si>
  <si>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</si>
  <si>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</si>
  <si>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</si>
  <si>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</si>
  <si>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</si>
  <si>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</si>
  <si>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</si>
  <si>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</si>
  <si>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</si>
  <si>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</si>
  <si>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</si>
  <si>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</si>
  <si>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</si>
  <si>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</si>
  <si>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</si>
  <si>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</si>
  <si>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</si>
  <si>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</si>
  <si>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</si>
  <si>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</si>
  <si>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</si>
  <si>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</si>
  <si>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</si>
  <si>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</si>
  <si>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</si>
  <si>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</si>
  <si>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</si>
  <si>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</si>
  <si>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</si>
  <si>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</si>
  <si>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</si>
  <si>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</si>
  <si>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</si>
  <si>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</si>
  <si>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</si>
  <si>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</si>
  <si>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</si>
  <si>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</si>
  <si>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</si>
  <si>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</si>
  <si>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</si>
  <si>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</si>
  <si>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</si>
  <si>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</si>
  <si>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</si>
  <si>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</si>
  <si>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</si>
  <si>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</si>
  <si>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</si>
  <si>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</si>
  <si>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</si>
  <si>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</si>
  <si>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</si>
  <si>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</si>
  <si>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</si>
  <si>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</si>
  <si>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</si>
  <si>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</si>
  <si>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</si>
  <si>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</si>
  <si>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</si>
  <si>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</si>
  <si>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</si>
  <si>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</si>
  <si>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</si>
  <si>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</si>
  <si>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</si>
  <si>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</si>
  <si>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</si>
  <si>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</si>
  <si>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</si>
  <si>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</si>
  <si>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</si>
  <si>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</si>
  <si>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</si>
  <si>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</si>
  <si>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</si>
  <si>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</si>
  <si>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</si>
  <si>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</si>
  <si>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</si>
  <si>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</si>
  <si>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</si>
  <si>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</si>
  <si>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</si>
  <si>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</si>
  <si>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</si>
  <si>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</si>
  <si>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</si>
  <si>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</si>
  <si>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</si>
  <si>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</si>
  <si>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</si>
  <si>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</si>
  <si>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</si>
  <si>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</si>
  <si>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</si>
  <si>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</si>
  <si>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</si>
  <si>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</si>
  <si>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</si>
  <si>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</si>
  <si>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</si>
  <si>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</si>
  <si>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</si>
  <si>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</si>
  <si>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</si>
  <si>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</si>
  <si>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</si>
  <si>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</si>
  <si>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</si>
  <si>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</si>
  <si>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</si>
  <si>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</si>
  <si>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</si>
  <si>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</si>
  <si>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</si>
  <si>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</si>
  <si>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</si>
  <si>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</si>
  <si>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</si>
  <si>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</si>
  <si>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</si>
  <si>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</si>
  <si>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</si>
  <si>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</si>
  <si>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</si>
  <si>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</si>
  <si>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</si>
  <si>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</si>
  <si>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</si>
  <si>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</si>
  <si>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</si>
  <si>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</si>
  <si>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</si>
  <si>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</si>
  <si>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</si>
  <si>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</si>
  <si>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</si>
  <si>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</si>
  <si>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</si>
  <si>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</si>
  <si>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</si>
  <si>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</si>
  <si>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</si>
  <si>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</si>
  <si>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</si>
  <si>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</si>
  <si>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</si>
  <si>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</si>
  <si>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</si>
  <si>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</si>
  <si>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</si>
  <si>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</si>
  <si>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</si>
  <si>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</si>
  <si>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</si>
  <si>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</si>
  <si>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</si>
  <si>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</si>
  <si>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</si>
  <si>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</si>
  <si>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</si>
  <si>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</si>
  <si>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</si>
  <si>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</si>
  <si>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</si>
  <si>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</si>
  <si>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</si>
  <si>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</si>
  <si>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</si>
  <si>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</si>
  <si>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</si>
  <si>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</si>
  <si>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</si>
  <si>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</si>
  <si>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</si>
  <si>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</si>
  <si>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</si>
  <si>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</si>
  <si>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</si>
  <si>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</si>
  <si>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</si>
  <si>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</si>
  <si>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</si>
  <si>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</si>
  <si>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</si>
  <si>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</si>
  <si>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</si>
  <si>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</si>
  <si>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</si>
  <si>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</si>
  <si>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</si>
  <si>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</si>
  <si>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</si>
  <si>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</si>
  <si>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</si>
  <si>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</si>
  <si>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</si>
  <si>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</si>
  <si>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</si>
  <si>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</si>
  <si>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</si>
  <si>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</si>
  <si>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</si>
  <si>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</si>
  <si>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</si>
  <si>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</si>
  <si>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</si>
  <si>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</si>
  <si>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</si>
  <si>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</si>
  <si>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</si>
  <si>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</si>
  <si>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</si>
  <si>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</si>
  <si>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</si>
  <si>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</si>
  <si>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</si>
  <si>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</si>
  <si>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</si>
  <si>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</si>
  <si>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</si>
  <si>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</si>
  <si>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</si>
  <si>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</si>
  <si>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</si>
  <si>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</si>
  <si>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</si>
  <si>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</si>
  <si>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</si>
  <si>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</si>
  <si>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</si>
  <si>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</si>
  <si>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</si>
  <si>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</si>
  <si>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</si>
  <si>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</si>
  <si>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</si>
  <si>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</si>
  <si>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</si>
  <si>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</si>
  <si>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</si>
  <si>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</si>
  <si>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</si>
  <si>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</si>
  <si>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</si>
  <si>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</si>
  <si>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</si>
  <si>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</si>
  <si>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</si>
  <si>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</si>
  <si>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</si>
  <si>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</si>
  <si>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</si>
  <si>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</si>
  <si>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</si>
  <si>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</si>
  <si>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</si>
  <si>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</si>
  <si>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</si>
  <si>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</si>
  <si>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</si>
  <si>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</si>
  <si>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</si>
  <si>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</si>
  <si>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</si>
  <si>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</si>
  <si>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</si>
  <si>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</si>
  <si>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</si>
  <si>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</si>
  <si>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</si>
  <si>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</si>
  <si>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</si>
  <si>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</si>
  <si>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</si>
  <si>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</si>
  <si>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</si>
  <si>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</si>
  <si>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</si>
  <si>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</si>
  <si>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</si>
  <si>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</si>
  <si>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</si>
  <si>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</si>
  <si>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</si>
  <si>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</si>
  <si>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</si>
  <si>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</si>
  <si>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</si>
  <si>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</si>
  <si>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</si>
  <si>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</si>
  <si>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</si>
  <si>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</si>
  <si>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</si>
  <si>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</si>
  <si>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</si>
  <si>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</si>
  <si>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</si>
  <si>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</si>
  <si>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</si>
  <si>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</si>
  <si>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</si>
  <si>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</si>
  <si>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</si>
  <si>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</si>
  <si>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</si>
  <si>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</si>
  <si>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</si>
  <si>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</si>
  <si>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</si>
  <si>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</si>
  <si>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</si>
  <si>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</si>
  <si>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</si>
  <si>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</si>
  <si>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</si>
  <si>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</si>
  <si>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</si>
  <si>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</si>
  <si>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</si>
  <si>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</si>
  <si>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</si>
  <si>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</si>
  <si>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</si>
  <si>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</si>
  <si>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</si>
  <si>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</si>
  <si>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</si>
  <si>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</si>
  <si>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</si>
  <si>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</si>
  <si>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</si>
  <si>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</si>
  <si>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</si>
  <si>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</si>
  <si>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</si>
  <si>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</si>
  <si>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</si>
  <si>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</si>
  <si>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</si>
  <si>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</si>
  <si>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</si>
  <si>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</si>
  <si>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</si>
  <si>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</si>
  <si>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</si>
  <si>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</si>
  <si>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</si>
  <si>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</si>
  <si>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</si>
  <si>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</si>
  <si>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</si>
  <si>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</si>
  <si>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</si>
  <si>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</si>
  <si>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</si>
  <si>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</si>
  <si>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</si>
  <si>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</si>
  <si>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</si>
  <si>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</si>
  <si>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</si>
  <si>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</si>
  <si>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</si>
  <si>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</si>
  <si>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</si>
  <si>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</si>
  <si>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</si>
  <si>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</si>
  <si>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</si>
  <si>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</si>
  <si>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</si>
  <si>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</si>
  <si>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</si>
  <si>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</si>
  <si>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</si>
  <si>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</si>
  <si>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</si>
  <si>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</si>
  <si>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</si>
  <si>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</si>
  <si>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</si>
  <si>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</si>
  <si>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</si>
  <si>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</si>
  <si>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</si>
  <si>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</si>
  <si>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</si>
  <si>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</si>
  <si>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</si>
  <si>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</si>
  <si>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</si>
  <si>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</si>
  <si>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</si>
  <si>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</si>
  <si>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</si>
  <si>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</si>
  <si>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</si>
  <si>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</si>
  <si>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</si>
  <si>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</si>
  <si>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</si>
  <si>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</si>
  <si>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</si>
  <si>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</si>
  <si>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</si>
  <si>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</si>
  <si>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</si>
  <si>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</si>
  <si>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</si>
  <si>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</si>
  <si>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</si>
  <si>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</si>
  <si>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</si>
  <si>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</si>
  <si>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</si>
  <si>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</si>
  <si>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</si>
  <si>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</si>
  <si>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</si>
  <si>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</si>
  <si>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</si>
  <si>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</si>
  <si>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</si>
  <si>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</si>
  <si>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</si>
  <si>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</si>
  <si>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</si>
  <si>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</si>
  <si>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</si>
  <si>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</si>
  <si>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</si>
  <si>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</si>
  <si>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</si>
  <si>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</si>
  <si>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</si>
  <si>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</si>
  <si>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</si>
  <si>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</si>
  <si>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</si>
  <si>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</si>
  <si>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</si>
  <si>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</si>
  <si>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</si>
  <si>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</si>
  <si>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</si>
  <si>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</si>
  <si>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</si>
  <si>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</si>
  <si>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</si>
  <si>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</si>
  <si>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</si>
  <si>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</si>
  <si>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</si>
  <si>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</si>
  <si>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</si>
  <si>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</si>
  <si>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</si>
  <si>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</si>
  <si>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</si>
  <si>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</si>
  <si>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</si>
  <si>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</si>
  <si>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</si>
  <si>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</si>
  <si>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</si>
  <si>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</si>
  <si>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</si>
  <si>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</si>
  <si>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</si>
  <si>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</si>
  <si>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</si>
  <si>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</si>
  <si>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</si>
  <si>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</si>
  <si>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</si>
  <si>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</si>
  <si>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</si>
  <si>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</si>
  <si>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</si>
  <si>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</si>
  <si>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</si>
  <si>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</si>
  <si>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</si>
  <si>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</si>
  <si>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</si>
  <si>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</si>
  <si>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</si>
  <si>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</si>
  <si>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</si>
  <si>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</si>
  <si>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</si>
  <si>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</si>
  <si>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</si>
  <si>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</si>
  <si>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</si>
  <si>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</si>
  <si>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</si>
  <si>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</si>
  <si>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</si>
  <si>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</si>
  <si>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</si>
  <si>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</si>
  <si>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</si>
  <si>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</si>
  <si>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</si>
  <si>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</si>
  <si>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</si>
  <si>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</si>
  <si>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</si>
  <si>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</si>
  <si>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</si>
  <si>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</si>
  <si>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</si>
  <si>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</si>
  <si>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</si>
  <si>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</si>
  <si>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</si>
  <si>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</si>
  <si>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</si>
  <si>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</si>
  <si>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</si>
  <si>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</si>
  <si>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</si>
  <si>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</si>
  <si>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</si>
  <si>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</si>
  <si>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</si>
  <si>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</si>
  <si>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</si>
  <si>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</si>
  <si>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</si>
  <si>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</si>
  <si>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</si>
  <si>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</si>
  <si>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</si>
  <si>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</si>
  <si>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</si>
  <si>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</si>
  <si>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</si>
  <si>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</si>
  <si>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</si>
  <si>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</si>
  <si>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</si>
  <si>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</si>
  <si>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</si>
  <si>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</si>
  <si>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</si>
  <si>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</si>
  <si>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</si>
  <si>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</si>
  <si>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</si>
  <si>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</si>
  <si>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</si>
  <si>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</si>
  <si>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</si>
  <si>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</si>
  <si>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</si>
  <si>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</si>
  <si>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</si>
  <si>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</si>
  <si>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</si>
  <si>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</si>
  <si>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</si>
  <si>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</si>
  <si>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</si>
  <si>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</si>
  <si>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</si>
  <si>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</si>
  <si>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</si>
  <si>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</si>
  <si>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</si>
  <si>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</si>
  <si>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</si>
  <si>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</si>
  <si>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</si>
  <si>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</si>
  <si>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</si>
  <si>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</si>
  <si>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</si>
  <si>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</si>
  <si>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</si>
  <si>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</si>
  <si>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</si>
  <si>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</si>
  <si>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</si>
  <si>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</si>
  <si>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</si>
  <si>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</si>
  <si>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</si>
  <si>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</si>
  <si>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</si>
  <si>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</si>
  <si>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</si>
  <si>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</si>
  <si>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</si>
  <si>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</si>
  <si>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</si>
  <si>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</si>
  <si>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</si>
  <si>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</si>
  <si>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</si>
  <si>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</si>
  <si>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</si>
  <si>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</si>
  <si>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</si>
  <si>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</si>
  <si>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</si>
  <si>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</si>
  <si>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</si>
  <si>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</si>
  <si>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</si>
  <si>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</si>
  <si>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</si>
  <si>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</si>
  <si>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</si>
  <si>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</si>
  <si>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</si>
  <si>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</si>
  <si>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</si>
  <si>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</si>
  <si>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</si>
  <si>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</si>
  <si>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</si>
  <si>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</si>
  <si>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</si>
  <si>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</si>
  <si>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</si>
  <si>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</si>
  <si>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</si>
  <si>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</si>
  <si>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</si>
  <si>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</si>
  <si>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</si>
  <si>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</si>
  <si>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</si>
  <si>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</si>
  <si>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</si>
  <si>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</si>
  <si>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</si>
  <si>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</si>
  <si>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</si>
  <si>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</si>
  <si>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</si>
  <si>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</si>
  <si>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</si>
  <si>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</si>
  <si>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</si>
  <si>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</si>
  <si>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</si>
  <si>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</si>
  <si>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</si>
  <si>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</si>
  <si>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</si>
  <si>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</si>
  <si>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</si>
  <si>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</si>
  <si>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</si>
  <si>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</si>
  <si>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</si>
  <si>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</si>
  <si>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</si>
  <si>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</si>
  <si>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</si>
  <si>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</si>
  <si>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</si>
  <si>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</si>
  <si>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</si>
  <si>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</si>
  <si>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</si>
  <si>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</si>
  <si>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</si>
  <si>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</si>
  <si>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</si>
  <si>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</si>
  <si>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</si>
  <si>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</si>
  <si>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</si>
  <si>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</si>
  <si>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</si>
  <si>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</si>
  <si>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</si>
  <si>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</si>
  <si>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</si>
  <si>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</si>
  <si>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</si>
  <si>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</si>
  <si>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</si>
  <si>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</si>
  <si>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</si>
  <si>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</si>
  <si>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</si>
  <si>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</si>
  <si>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</si>
  <si>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</si>
  <si>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</si>
  <si>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</si>
  <si>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</si>
  <si>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</si>
  <si>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</si>
  <si>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</si>
  <si>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</si>
  <si>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</si>
  <si>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</si>
  <si>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</si>
  <si>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</si>
  <si>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</si>
  <si>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</si>
  <si>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</si>
  <si>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</si>
  <si>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</si>
  <si>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</si>
  <si>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</si>
  <si>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</si>
  <si>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</si>
  <si>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</si>
  <si>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</si>
  <si>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</si>
  <si>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</si>
  <si>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</si>
  <si>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</si>
  <si>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</si>
  <si>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</si>
  <si>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</si>
  <si>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</si>
  <si>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</si>
  <si>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</si>
  <si>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</si>
  <si>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</si>
  <si>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</si>
  <si>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</si>
  <si>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</si>
  <si>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</si>
  <si>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</si>
  <si>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</si>
  <si>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</si>
  <si>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</si>
  <si>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</si>
  <si>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</si>
  <si>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</si>
  <si>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</si>
  <si>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</si>
  <si>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</si>
  <si>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</si>
  <si>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</si>
  <si>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</si>
  <si>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</si>
  <si>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</si>
  <si>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</si>
  <si>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</si>
  <si>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</si>
  <si>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</si>
  <si>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</si>
  <si>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</si>
  <si>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</si>
  <si>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</si>
  <si>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</si>
  <si>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</si>
  <si>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</si>
  <si>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</si>
  <si>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</si>
  <si>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</si>
  <si>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</si>
  <si>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</si>
  <si>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</si>
  <si>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</si>
  <si>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</si>
  <si>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</si>
  <si>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</si>
  <si>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</si>
  <si>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</si>
  <si>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</si>
  <si>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</si>
  <si>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</si>
  <si>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</si>
  <si>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</si>
  <si>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</si>
  <si>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</si>
  <si>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</si>
  <si>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</si>
  <si>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</si>
  <si>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</si>
  <si>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</si>
  <si>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</si>
  <si>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</si>
  <si>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</si>
  <si>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</si>
  <si>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</si>
  <si>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</si>
  <si>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</si>
  <si>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</si>
  <si>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</si>
  <si>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</si>
  <si>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</si>
  <si>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</si>
  <si>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</si>
  <si>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</si>
  <si>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</si>
  <si>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</si>
  <si>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</si>
  <si>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</si>
  <si>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</si>
  <si>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</si>
  <si>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</si>
  <si>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</si>
  <si>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</si>
  <si>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</si>
  <si>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</si>
  <si>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</si>
  <si>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</si>
  <si>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</si>
  <si>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</si>
  <si>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</si>
  <si>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</si>
  <si>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</si>
  <si>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</si>
  <si>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</si>
  <si>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</si>
  <si>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</si>
  <si>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</si>
  <si>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</si>
  <si>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</si>
  <si>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</si>
  <si>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</si>
  <si>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</si>
  <si>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</si>
  <si>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</si>
  <si>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</si>
  <si>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</si>
  <si>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</si>
  <si>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</si>
  <si>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</si>
  <si>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</si>
  <si>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</si>
  <si>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</si>
  <si>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</si>
  <si>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</si>
  <si>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</si>
  <si>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</si>
  <si>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</si>
  <si>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</si>
  <si>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</si>
  <si>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</si>
  <si>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</si>
  <si>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</si>
  <si>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</si>
  <si>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</si>
  <si>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</si>
  <si>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</si>
  <si>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</si>
  <si>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</si>
  <si>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</si>
  <si>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</si>
  <si>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</si>
  <si>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</si>
  <si>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</si>
  <si>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</si>
  <si>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</si>
  <si>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</si>
  <si>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</si>
  <si>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</si>
  <si>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</si>
  <si>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</si>
  <si>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</si>
  <si>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</si>
  <si>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</si>
  <si>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</si>
  <si>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</si>
  <si>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</si>
  <si>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</si>
  <si>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</si>
  <si>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</si>
  <si>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</si>
  <si>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</si>
  <si>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</si>
  <si>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</si>
  <si>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</si>
  <si>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</si>
  <si>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</si>
  <si>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</si>
  <si>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</si>
  <si>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</si>
  <si>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</si>
  <si>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</si>
  <si>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</si>
  <si>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</si>
  <si>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</si>
  <si>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</si>
  <si>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</si>
  <si>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</si>
  <si>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</si>
  <si>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</si>
  <si>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</si>
  <si>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</si>
  <si>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</si>
  <si>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</si>
  <si>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</si>
  <si>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</si>
  <si>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</si>
  <si>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</si>
  <si>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</si>
  <si>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</si>
  <si>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</si>
  <si>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</si>
  <si>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</si>
  <si>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</si>
  <si>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</si>
  <si>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</si>
  <si>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</si>
  <si>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</si>
  <si>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</si>
  <si>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</si>
  <si>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</si>
  <si>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</si>
  <si>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</si>
  <si>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</si>
  <si>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</si>
  <si>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</si>
  <si>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</si>
  <si>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</si>
  <si>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</si>
  <si>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</si>
  <si>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</si>
  <si>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</si>
  <si>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</si>
  <si>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</si>
  <si>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</si>
  <si>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</si>
  <si>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</si>
  <si>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</si>
  <si>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</si>
  <si>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</si>
  <si>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</si>
  <si>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</si>
  <si>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</si>
  <si>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</si>
  <si>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</si>
  <si>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</si>
  <si>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</si>
  <si>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</si>
  <si>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</si>
  <si>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</si>
  <si>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</si>
  <si>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</si>
  <si>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</si>
  <si>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</si>
  <si>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</si>
  <si>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</si>
  <si>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</si>
  <si>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</si>
  <si>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</si>
  <si>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</si>
  <si>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</si>
  <si>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</si>
  <si>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</si>
  <si>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</si>
  <si>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</si>
  <si>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</si>
  <si>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</si>
  <si>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</si>
  <si>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</si>
  <si>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</si>
  <si>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</si>
  <si>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</si>
  <si>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</si>
  <si>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</si>
  <si>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</si>
  <si>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</si>
  <si>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</si>
  <si>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</si>
  <si>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</si>
  <si>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</si>
  <si>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</si>
  <si>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</si>
  <si>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</si>
  <si>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</si>
  <si>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</si>
  <si>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</si>
  <si>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</si>
  <si>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</si>
  <si>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</si>
  <si>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</si>
  <si>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</si>
  <si>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</si>
  <si>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</si>
  <si>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</si>
  <si>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</si>
  <si>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</si>
  <si>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</si>
  <si>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</si>
  <si>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</si>
  <si>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</si>
  <si>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</si>
  <si>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</si>
  <si>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</si>
  <si>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</si>
  <si>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</si>
  <si>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</si>
  <si>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</si>
  <si>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</si>
  <si>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</si>
  <si>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</si>
  <si>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</si>
  <si>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</si>
  <si>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</si>
  <si>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</si>
  <si>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</si>
  <si>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</si>
  <si>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</si>
  <si>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</si>
  <si>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</si>
  <si>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</si>
  <si>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</si>
  <si>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</si>
  <si>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</si>
  <si>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</si>
  <si>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</si>
  <si>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</si>
  <si>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</si>
  <si>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</si>
  <si>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</si>
  <si>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</si>
  <si>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</si>
  <si>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</si>
  <si>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</si>
  <si>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</si>
  <si>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</si>
  <si>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</si>
  <si>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</si>
  <si>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</si>
  <si>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</si>
  <si>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</si>
  <si>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</si>
  <si>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</si>
  <si>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</si>
  <si>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</si>
  <si>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</si>
  <si>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</si>
  <si>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</si>
  <si>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</si>
  <si>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</si>
  <si>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</si>
  <si>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</si>
  <si>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</si>
  <si>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</si>
  <si>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</si>
  <si>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</si>
  <si>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</si>
  <si>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</si>
  <si>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</si>
  <si>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</si>
  <si>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</si>
  <si>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</si>
  <si>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</si>
  <si>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</si>
  <si>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</si>
  <si>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</si>
  <si>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</si>
  <si>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</si>
  <si>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</si>
  <si>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</si>
  <si>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</si>
  <si>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</si>
  <si>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</si>
  <si>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</si>
  <si>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</si>
  <si>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</si>
  <si>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</si>
  <si>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</si>
  <si>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</si>
  <si>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</si>
  <si>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</si>
  <si>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</si>
  <si>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</si>
  <si>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</si>
  <si>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</si>
  <si>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</si>
  <si>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</si>
  <si>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</si>
  <si>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</si>
  <si>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</si>
  <si>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</si>
  <si>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</si>
  <si>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</si>
  <si>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</si>
  <si>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</si>
  <si>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</si>
  <si>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</si>
  <si>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</si>
  <si>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</si>
  <si>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</si>
  <si>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</si>
  <si>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</si>
  <si>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</si>
  <si>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</si>
  <si>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</si>
  <si>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</si>
  <si>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</si>
  <si>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</si>
  <si>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</si>
  <si>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</si>
  <si>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</si>
  <si>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</si>
  <si>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</si>
  <si>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</si>
  <si>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</si>
  <si>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</si>
  <si>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</si>
  <si>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</si>
  <si>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</si>
  <si>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</si>
  <si>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</si>
  <si>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</si>
  <si>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</si>
  <si>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</si>
  <si>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</si>
  <si>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</si>
  <si>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</si>
  <si>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</si>
  <si>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</si>
  <si>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</si>
  <si>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</si>
  <si>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</si>
  <si>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</si>
  <si>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</si>
  <si>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</si>
  <si>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</si>
  <si>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</si>
  <si>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</si>
  <si>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</si>
  <si>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</si>
  <si>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</si>
  <si>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</si>
  <si>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</si>
  <si>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</si>
  <si>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</si>
  <si>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</si>
  <si>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</si>
  <si>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</si>
  <si>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</si>
  <si>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</si>
  <si>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</si>
  <si>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</si>
  <si>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</si>
  <si>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</si>
  <si>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</si>
  <si>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</si>
  <si>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</si>
  <si>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</si>
  <si>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</si>
  <si>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</si>
  <si>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</si>
  <si>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</si>
  <si>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</si>
  <si>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</si>
  <si>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</si>
  <si>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</si>
  <si>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</si>
  <si>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</si>
  <si>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</si>
  <si>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</si>
  <si>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</si>
  <si>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</si>
  <si>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</si>
  <si>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</si>
  <si>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</si>
  <si>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</si>
  <si>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</si>
  <si>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</si>
  <si>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</si>
  <si>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</si>
  <si>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</si>
  <si>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</si>
  <si>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</si>
  <si>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</si>
  <si>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</si>
  <si>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</si>
  <si>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</si>
  <si>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</si>
  <si>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</si>
  <si>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</si>
  <si>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</si>
  <si>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</si>
  <si>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</si>
  <si>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</si>
  <si>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</si>
  <si>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</si>
  <si>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</si>
  <si>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</si>
  <si>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</si>
  <si>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</si>
  <si>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</si>
  <si>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</si>
  <si>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</si>
  <si>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</si>
  <si>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</si>
  <si>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</si>
  <si>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</si>
  <si>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</si>
  <si>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</si>
  <si>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</si>
  <si>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</si>
  <si>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</si>
  <si>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</si>
  <si>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</si>
  <si>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</si>
  <si>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</si>
  <si>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</si>
  <si>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</si>
  <si>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</si>
  <si>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</si>
  <si>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</si>
  <si>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</si>
  <si>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</si>
  <si>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</si>
  <si>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</si>
  <si>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</si>
  <si>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</si>
  <si>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</si>
  <si>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</si>
  <si>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</si>
  <si>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</si>
  <si>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</si>
  <si>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</si>
  <si>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</si>
  <si>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</si>
  <si>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</si>
  <si>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</si>
  <si>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</si>
  <si>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</si>
  <si>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</si>
  <si>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</si>
  <si>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</si>
  <si>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</si>
  <si>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</si>
  <si>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</si>
  <si>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</si>
  <si>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</si>
  <si>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</si>
  <si>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</si>
  <si>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</si>
  <si>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</si>
  <si>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</si>
  <si>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</si>
  <si>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</si>
  <si>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</si>
  <si>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</si>
  <si>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</si>
  <si>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</si>
  <si>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</si>
  <si>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</si>
  <si>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</si>
  <si>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</si>
  <si>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</si>
  <si>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</si>
  <si>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</si>
  <si>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</si>
  <si>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</si>
  <si>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</si>
  <si>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</si>
  <si>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</si>
  <si>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</si>
  <si>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</si>
  <si>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</si>
  <si>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</si>
  <si>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</si>
  <si>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</si>
  <si>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</si>
  <si>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</si>
  <si>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</si>
  <si>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</si>
  <si>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</si>
  <si>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</si>
  <si>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</si>
  <si>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</si>
  <si>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</si>
  <si>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</si>
  <si>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</si>
  <si>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</si>
  <si>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</si>
  <si>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</si>
  <si>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</si>
  <si>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</si>
  <si>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</si>
  <si>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</si>
  <si>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</si>
  <si>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</si>
  <si>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</si>
  <si>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</si>
  <si>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</si>
  <si>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</si>
  <si>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</si>
  <si>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</si>
  <si>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</si>
  <si>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</si>
  <si>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</si>
  <si>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</si>
  <si>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</si>
  <si>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</si>
  <si>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</si>
  <si>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</si>
  <si>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</si>
  <si>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</si>
  <si>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</si>
  <si>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</si>
  <si>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</si>
  <si>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</si>
  <si>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</si>
  <si>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</si>
  <si>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</si>
  <si>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</si>
  <si>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</si>
  <si>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</si>
  <si>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</si>
  <si>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</si>
  <si>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</si>
  <si>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</si>
  <si>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</si>
  <si>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</si>
  <si>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</si>
  <si>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</si>
  <si>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</si>
  <si>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</si>
  <si>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</si>
  <si>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</si>
  <si>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</si>
  <si>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</si>
  <si>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</si>
  <si>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</si>
  <si>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</si>
  <si>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</si>
  <si>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</si>
  <si>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</si>
  <si>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</si>
  <si>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</si>
  <si>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</si>
  <si>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</si>
  <si>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</si>
  <si>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</si>
  <si>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</si>
  <si>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</si>
  <si>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</si>
  <si>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</si>
  <si>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</si>
  <si>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</si>
  <si>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</si>
  <si>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</si>
  <si>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</si>
  <si>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</si>
  <si>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</si>
  <si>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</si>
  <si>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</si>
  <si>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</si>
  <si>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</si>
  <si>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</si>
  <si>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</si>
  <si>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</si>
  <si>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</si>
  <si>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</si>
  <si>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</si>
  <si>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</si>
  <si>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</si>
  <si>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</si>
  <si>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</si>
  <si>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</si>
  <si>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</si>
  <si>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</si>
  <si>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</si>
  <si>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</si>
  <si>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</si>
  <si>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</si>
  <si>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</si>
  <si>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</si>
  <si>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</si>
  <si>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</si>
  <si>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</si>
  <si>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</si>
  <si>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</si>
  <si>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</si>
  <si>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</si>
  <si>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</si>
  <si>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</si>
  <si>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</si>
  <si>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</si>
  <si>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</si>
  <si>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</si>
  <si>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</si>
  <si>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</si>
  <si>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</si>
  <si>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</si>
  <si>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</si>
  <si>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</si>
  <si>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</si>
  <si>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</si>
  <si>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</si>
  <si>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</si>
  <si>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</si>
  <si>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</si>
  <si>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</si>
  <si>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</si>
  <si>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</si>
  <si>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</si>
  <si>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</si>
  <si>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</si>
  <si>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</si>
  <si>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</si>
  <si>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</si>
  <si>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</si>
  <si>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</si>
  <si>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</si>
  <si>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</si>
  <si>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</si>
  <si>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</si>
  <si>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</si>
  <si>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</si>
  <si>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</si>
  <si>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</si>
  <si>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</si>
  <si>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</si>
  <si>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</si>
  <si>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</si>
  <si>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</si>
  <si>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</si>
  <si>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</si>
  <si>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</si>
  <si>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</si>
  <si>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</si>
  <si>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</si>
  <si>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</si>
  <si>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</si>
  <si>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</si>
  <si>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</si>
  <si>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</si>
  <si>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</si>
  <si>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</si>
  <si>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</si>
  <si>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</si>
  <si>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</si>
  <si>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</si>
  <si>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</si>
  <si>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</si>
  <si>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</si>
  <si>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</si>
  <si>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</si>
  <si>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</si>
  <si>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</si>
  <si>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</si>
  <si>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</si>
  <si>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</si>
  <si>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</si>
  <si>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</si>
  <si>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</si>
  <si>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</si>
  <si>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</si>
  <si>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</si>
  <si>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</si>
  <si>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</si>
  <si>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</si>
  <si>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</si>
  <si>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</si>
  <si>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</si>
  <si>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</si>
  <si>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</si>
  <si>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</si>
  <si>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</si>
  <si>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</si>
  <si>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</si>
  <si>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</si>
  <si>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</si>
  <si>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</si>
  <si>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</si>
  <si>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</si>
  <si>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</si>
  <si>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</si>
  <si>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</si>
  <si>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</si>
  <si>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</si>
  <si>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</si>
  <si>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</si>
  <si>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</si>
  <si>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</si>
  <si>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</si>
  <si>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</si>
  <si>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</si>
  <si>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</si>
  <si>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</si>
  <si>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</si>
  <si>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</si>
  <si>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</si>
  <si>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</si>
  <si>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</si>
  <si>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</si>
  <si>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</si>
  <si>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</si>
  <si>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</si>
  <si>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</si>
  <si>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</si>
  <si>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</si>
  <si>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</si>
  <si>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</si>
  <si>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</si>
  <si>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</si>
  <si>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</si>
  <si>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</si>
  <si>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</si>
  <si>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</si>
  <si>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</si>
  <si>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</si>
  <si>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</si>
  <si>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</si>
  <si>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</si>
  <si>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</si>
  <si>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</si>
  <si>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</si>
  <si>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</si>
  <si>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</si>
  <si>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</si>
  <si>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</si>
  <si>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</si>
  <si>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</si>
  <si>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</si>
  <si>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</si>
  <si>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</si>
  <si>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</si>
  <si>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</si>
  <si>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</si>
  <si>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</si>
  <si>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</si>
  <si>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</si>
  <si>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</si>
  <si>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</si>
  <si>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</si>
  <si>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</si>
  <si>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</si>
  <si>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</si>
  <si>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</si>
  <si>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</si>
  <si>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</si>
  <si>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</si>
  <si>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</si>
  <si>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</si>
  <si>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</si>
  <si>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</si>
  <si>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</si>
  <si>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</si>
  <si>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</si>
  <si>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</si>
  <si>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</si>
  <si>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</si>
  <si>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</si>
  <si>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</si>
  <si>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</si>
  <si>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</si>
  <si>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</si>
  <si>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</si>
  <si>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</si>
  <si>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</si>
  <si>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</si>
  <si>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</si>
  <si>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</si>
  <si>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</si>
  <si>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</si>
  <si>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</si>
  <si>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</si>
  <si>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</si>
  <si>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</si>
  <si>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</si>
  <si>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</si>
  <si>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</si>
  <si>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</si>
  <si>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</si>
  <si>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</si>
  <si>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</si>
  <si>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</si>
  <si>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</si>
  <si>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</si>
  <si>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</si>
  <si>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</si>
  <si>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</si>
  <si>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</si>
  <si>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</si>
  <si>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</si>
  <si>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</si>
  <si>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</si>
  <si>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</si>
  <si>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</si>
  <si>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</si>
  <si>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</si>
  <si>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</si>
  <si>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</si>
  <si>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</si>
  <si>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</si>
  <si>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</si>
  <si>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</si>
  <si>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</si>
  <si>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</si>
  <si>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</si>
  <si>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</si>
  <si>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</si>
  <si>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</si>
  <si>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</si>
  <si>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</si>
  <si>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</si>
  <si>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</si>
  <si>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</si>
  <si>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</si>
  <si>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</si>
  <si>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</si>
  <si>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</si>
  <si>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</si>
  <si>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</si>
  <si>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</si>
  <si>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</si>
  <si>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</si>
  <si>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</si>
  <si>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</si>
  <si>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</si>
  <si>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</si>
  <si>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</si>
  <si>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</si>
  <si>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</si>
  <si>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</si>
  <si>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</si>
  <si>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</si>
  <si>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</si>
  <si>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</si>
  <si>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</si>
  <si>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</si>
  <si>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</si>
  <si>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</si>
  <si>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</si>
  <si>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</si>
  <si>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</si>
  <si>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</si>
  <si>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</si>
  <si>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</si>
  <si>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</si>
  <si>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</si>
  <si>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</si>
  <si>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</si>
  <si>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</si>
  <si>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</si>
  <si>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</si>
  <si>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</si>
  <si>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</si>
  <si>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</si>
  <si>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</si>
  <si>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</si>
  <si>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</si>
  <si>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</si>
  <si>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</si>
  <si>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</si>
  <si>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</si>
  <si>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</si>
  <si>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</si>
  <si>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</si>
  <si>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</si>
  <si>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</si>
  <si>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</si>
  <si>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</si>
  <si>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</si>
  <si>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</si>
  <si>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</si>
  <si>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</si>
  <si>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</si>
  <si>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</si>
  <si>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</si>
  <si>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</si>
  <si>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</si>
  <si>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</si>
  <si>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</si>
  <si>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</si>
  <si>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</si>
  <si>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</si>
  <si>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</si>
  <si>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</si>
  <si>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</si>
  <si>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</si>
  <si>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</si>
  <si>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</si>
  <si>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</si>
  <si>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</si>
  <si>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</si>
  <si>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</si>
  <si>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</si>
  <si>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</si>
  <si>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</si>
  <si>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</si>
  <si>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</si>
  <si>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</si>
  <si>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</si>
  <si>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</si>
  <si>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</si>
  <si>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</si>
  <si>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</si>
  <si>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</si>
  <si>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</si>
  <si>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</si>
  <si>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</si>
  <si>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</si>
  <si>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</si>
  <si>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</si>
  <si>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</si>
  <si>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</si>
  <si>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</si>
  <si>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</si>
  <si>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</si>
  <si>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</si>
  <si>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</si>
  <si>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</si>
  <si>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</si>
  <si>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</si>
  <si>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</si>
  <si>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</si>
  <si>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</si>
  <si>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</si>
  <si>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</si>
  <si>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</si>
  <si>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</si>
  <si>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</si>
  <si>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</si>
  <si>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</si>
  <si>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</si>
  <si>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</si>
  <si>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</si>
  <si>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</si>
  <si>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</si>
  <si>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</si>
  <si>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</si>
  <si>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</si>
  <si>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</si>
  <si>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</si>
  <si>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</si>
  <si>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</si>
  <si>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</si>
  <si>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</si>
  <si>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</si>
  <si>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</si>
  <si>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</si>
  <si>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</si>
  <si>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</si>
  <si>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</si>
  <si>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</si>
  <si>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</si>
  <si>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</si>
  <si>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</si>
  <si>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</si>
  <si>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</si>
  <si>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</si>
  <si>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</si>
  <si>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</si>
  <si>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</si>
  <si>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</si>
  <si>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</si>
  <si>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</si>
  <si>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</si>
  <si>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</si>
  <si>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</si>
  <si>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</si>
  <si>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</si>
  <si>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</si>
  <si>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</si>
  <si>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</si>
  <si>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</si>
  <si>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</si>
  <si>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</si>
  <si>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</si>
  <si>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</si>
  <si>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</si>
  <si>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</si>
  <si>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</si>
  <si>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</si>
  <si>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</si>
  <si>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</si>
  <si>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</si>
  <si>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</si>
  <si>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</si>
  <si>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</si>
  <si>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</si>
  <si>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</si>
  <si>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</si>
  <si>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</si>
  <si>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</si>
  <si>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</si>
  <si>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</si>
  <si>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</si>
  <si>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</si>
  <si>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</si>
  <si>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</si>
  <si>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</si>
  <si>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</si>
  <si>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</si>
  <si>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</si>
  <si>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</si>
  <si>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</si>
  <si>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</si>
  <si>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</si>
  <si>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</si>
  <si>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</si>
  <si>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</si>
  <si>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</si>
  <si>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</si>
  <si>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</si>
  <si>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</si>
  <si>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</si>
  <si>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</si>
  <si>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</si>
  <si>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</si>
  <si>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</si>
  <si>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</si>
  <si>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</si>
  <si>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</si>
  <si>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</si>
  <si>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</si>
  <si>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</si>
  <si>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</si>
  <si>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</si>
  <si>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</si>
  <si>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</si>
  <si>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</si>
  <si>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</si>
  <si>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</si>
  <si>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</si>
  <si>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</si>
  <si>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</si>
  <si>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</si>
  <si>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</si>
  <si>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</si>
  <si>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</si>
  <si>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</si>
  <si>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</si>
  <si>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</si>
  <si>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</si>
  <si>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</si>
  <si>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</si>
  <si>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</si>
  <si>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</si>
  <si>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</si>
  <si>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</si>
  <si>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</si>
  <si>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</si>
  <si>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</si>
  <si>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</si>
  <si>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</si>
  <si>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</si>
  <si>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</si>
  <si>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</si>
  <si>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</si>
  <si>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</si>
  <si>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</si>
  <si>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</si>
  <si>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</si>
  <si>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</si>
  <si>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</si>
  <si>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</si>
  <si>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</si>
  <si>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</si>
  <si>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</si>
  <si>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</si>
  <si>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</si>
  <si>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</si>
  <si>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</si>
  <si>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</si>
  <si>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</si>
  <si>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</si>
  <si>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</si>
  <si>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</si>
  <si>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</si>
  <si>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</si>
  <si>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</si>
  <si>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</si>
  <si>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</si>
  <si>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</si>
  <si>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</si>
  <si>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</si>
  <si>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</si>
  <si>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</si>
  <si>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</si>
  <si>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</si>
  <si>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</si>
  <si>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</si>
  <si>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</si>
  <si>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</si>
  <si>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</si>
  <si>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</si>
  <si>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</si>
  <si>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</si>
  <si>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</si>
  <si>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</si>
  <si>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</si>
  <si>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</si>
  <si>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</si>
  <si>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</si>
  <si>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</si>
  <si>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</si>
  <si>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</si>
  <si>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</si>
  <si>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</si>
  <si>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</si>
  <si>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</si>
  <si>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</si>
  <si>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</si>
  <si>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</si>
  <si>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</si>
  <si>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</si>
  <si>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</si>
  <si>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</si>
  <si>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</si>
  <si>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</si>
  <si>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</si>
  <si>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</si>
  <si>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</si>
  <si>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</si>
  <si>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</si>
  <si>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</si>
  <si>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</si>
  <si>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</si>
  <si>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</si>
  <si>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</si>
  <si>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</si>
  <si>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</si>
  <si>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</si>
  <si>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</si>
  <si>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</si>
  <si>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</si>
  <si>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</si>
  <si>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</si>
  <si>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</si>
  <si>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</si>
  <si>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</si>
  <si>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</si>
  <si>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</si>
  <si>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</si>
  <si>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</si>
  <si>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</si>
  <si>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</si>
  <si>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</si>
  <si>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</si>
  <si>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</si>
  <si>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</si>
  <si>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</si>
  <si>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</si>
  <si>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</si>
  <si>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</si>
  <si>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</si>
  <si>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</si>
  <si>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</si>
  <si>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</si>
  <si>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</si>
  <si>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</si>
  <si>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</si>
  <si>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</si>
  <si>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</si>
  <si>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</si>
  <si>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</si>
  <si>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</si>
  <si>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</si>
  <si>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</si>
  <si>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</si>
  <si>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</si>
  <si>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</si>
  <si>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</si>
  <si>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</si>
  <si>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</si>
  <si>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</si>
  <si>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</si>
  <si>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</si>
  <si>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</si>
  <si>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</si>
  <si>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</si>
  <si>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</si>
  <si>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</si>
  <si>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</si>
  <si>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</si>
  <si>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</si>
  <si>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</si>
  <si>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</si>
  <si>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</si>
  <si>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</si>
  <si>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</si>
  <si>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</si>
  <si>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</si>
  <si>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</si>
  <si>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</si>
  <si>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</si>
  <si>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</si>
  <si>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</si>
  <si>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</si>
  <si>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</si>
  <si>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</si>
  <si>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</si>
  <si>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</si>
  <si>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</si>
  <si>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</si>
  <si>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</si>
  <si>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</si>
  <si>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</si>
  <si>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</si>
  <si>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</si>
  <si>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</si>
  <si>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</si>
  <si>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</si>
  <si>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</si>
  <si>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</si>
  <si>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</si>
  <si>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</si>
  <si>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</si>
  <si>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</si>
  <si>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</si>
  <si>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</si>
  <si>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</si>
  <si>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</si>
  <si>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</si>
  <si>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</si>
  <si>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</si>
  <si>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</si>
  <si>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</si>
  <si>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</si>
  <si>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</si>
  <si>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</si>
  <si>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</si>
  <si>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</si>
  <si>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</si>
  <si>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</si>
  <si>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</si>
  <si>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</si>
  <si>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</si>
  <si>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</si>
  <si>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</si>
  <si>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</si>
  <si>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</si>
  <si>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</si>
  <si>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</si>
  <si>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</si>
  <si>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</si>
  <si>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</si>
  <si>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</si>
  <si>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</si>
  <si>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</si>
  <si>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</si>
  <si>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</si>
  <si>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</si>
  <si>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</si>
  <si>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</si>
  <si>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</si>
  <si>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</si>
  <si>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</si>
  <si>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</si>
  <si>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</si>
  <si>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</si>
  <si>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</si>
  <si>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</si>
  <si>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</si>
  <si>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</si>
  <si>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</si>
  <si>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</si>
  <si>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</si>
  <si>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</si>
  <si>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</si>
  <si>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</si>
  <si>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</si>
  <si>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</si>
  <si>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</si>
  <si>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</si>
  <si>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</si>
  <si>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</si>
  <si>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</si>
  <si>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</si>
  <si>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</si>
  <si>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</si>
  <si>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</si>
  <si>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</si>
  <si>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</si>
  <si>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</si>
  <si>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</si>
  <si>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</si>
  <si>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</si>
  <si>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</si>
  <si>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</si>
  <si>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</si>
  <si>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</si>
  <si>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</si>
  <si>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</si>
  <si>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</si>
  <si>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</si>
  <si>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</si>
  <si>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</si>
  <si>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</si>
  <si>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</si>
  <si>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</si>
  <si>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</si>
  <si>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</si>
  <si>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</si>
  <si>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</si>
  <si>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</si>
  <si>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</si>
  <si>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</si>
  <si>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</si>
  <si>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</si>
  <si>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</si>
  <si>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</si>
  <si>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</si>
  <si>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</si>
  <si>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</si>
  <si>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</si>
  <si>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</si>
  <si>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</si>
  <si>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</si>
  <si>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</si>
  <si>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</si>
  <si>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</si>
  <si>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</si>
  <si>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</si>
  <si>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</si>
  <si>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</si>
  <si>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</si>
  <si>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</si>
  <si>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</si>
  <si>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</si>
  <si>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</si>
  <si>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</si>
  <si>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</si>
  <si>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</si>
  <si>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</si>
  <si>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</si>
  <si>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</si>
  <si>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</si>
  <si>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</si>
  <si>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</si>
  <si>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</si>
  <si>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</si>
  <si>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</si>
  <si>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</si>
  <si>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</si>
  <si>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</si>
  <si>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</si>
  <si>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</si>
  <si>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</si>
  <si>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</si>
  <si>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</si>
  <si>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</si>
  <si>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</si>
  <si>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</si>
  <si>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</si>
  <si>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</si>
  <si>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</si>
  <si>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</si>
  <si>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</si>
  <si>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</si>
  <si>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</si>
  <si>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</si>
  <si>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</si>
  <si>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</si>
  <si>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</si>
  <si>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</si>
  <si>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</si>
  <si>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</si>
  <si>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</si>
  <si>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</si>
  <si>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</si>
  <si>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</si>
  <si>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</si>
  <si>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</si>
  <si>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</si>
  <si>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</si>
  <si>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</si>
  <si>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</si>
  <si>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</si>
  <si>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</si>
  <si>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</si>
  <si>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</si>
  <si>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</si>
  <si>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</si>
  <si>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</si>
  <si>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</si>
  <si>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</si>
  <si>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</si>
  <si>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</si>
  <si>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</si>
  <si>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</si>
  <si>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</si>
  <si>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</si>
  <si>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</si>
  <si>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</si>
  <si>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</si>
  <si>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</si>
  <si>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</si>
  <si>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</si>
  <si>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</si>
  <si>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</si>
  <si>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</si>
  <si>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</si>
  <si>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</si>
  <si>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</si>
  <si>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</si>
  <si>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</si>
  <si>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</si>
  <si>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</si>
  <si>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</si>
  <si>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</si>
  <si>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</si>
  <si>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</si>
  <si>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</si>
  <si>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</si>
  <si>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</si>
  <si>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</si>
  <si>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</si>
  <si>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</si>
  <si>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</si>
  <si>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</si>
  <si>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</si>
  <si>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</si>
  <si>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</si>
  <si>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</si>
  <si>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</si>
  <si>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</si>
  <si>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</si>
  <si>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</si>
  <si>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</si>
  <si>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</si>
  <si>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</si>
  <si>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</si>
  <si>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</si>
  <si>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</si>
  <si>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</si>
  <si>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</si>
  <si>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</si>
  <si>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</si>
  <si>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</si>
  <si>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</si>
  <si>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</si>
  <si>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</si>
  <si>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</si>
  <si>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</si>
  <si>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</si>
  <si>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</si>
  <si>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</si>
  <si>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</si>
  <si>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</si>
  <si>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</si>
  <si>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</si>
  <si>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</si>
  <si>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</si>
  <si>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</si>
  <si>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</si>
  <si>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</si>
  <si>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</si>
  <si>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</si>
  <si>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</si>
  <si>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</si>
  <si>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</si>
  <si>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</si>
  <si>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</si>
  <si>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</si>
  <si>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</si>
  <si>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</si>
  <si>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</si>
  <si>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</si>
  <si>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</si>
  <si>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</si>
  <si>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</si>
  <si>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</si>
  <si>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</si>
  <si>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</si>
  <si>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</si>
  <si>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</si>
  <si>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</si>
  <si>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</si>
  <si>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</si>
  <si>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</si>
  <si>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</si>
  <si>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</si>
  <si>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</si>
  <si>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</si>
  <si>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</si>
  <si>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</si>
  <si>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</si>
  <si>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</si>
  <si>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</si>
  <si>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</si>
  <si>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</si>
  <si>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</si>
  <si>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</si>
  <si>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</si>
  <si>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</si>
  <si>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</si>
  <si>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</si>
  <si>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</si>
  <si>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</si>
  <si>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</si>
  <si>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</si>
  <si>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</si>
  <si>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</si>
  <si>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</si>
  <si>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</si>
  <si>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</si>
  <si>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</si>
  <si>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</si>
  <si>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</si>
  <si>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</si>
  <si>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</si>
  <si>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</si>
  <si>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</si>
  <si>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</si>
  <si>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</si>
  <si>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</si>
  <si>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</si>
  <si>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</si>
  <si>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</si>
  <si>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</si>
  <si>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</si>
  <si>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</si>
  <si>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</si>
  <si>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</si>
  <si>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</si>
  <si>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</si>
  <si>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</si>
  <si>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</si>
  <si>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</si>
  <si>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</si>
  <si>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</si>
  <si>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</si>
  <si>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</si>
  <si>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</si>
  <si>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</si>
  <si>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</si>
  <si>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</si>
  <si>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</si>
  <si>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</si>
  <si>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</si>
  <si>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</si>
  <si>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</si>
  <si>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</si>
  <si>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</si>
  <si>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</si>
  <si>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</si>
  <si>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</si>
  <si>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</si>
  <si>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</si>
  <si>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</si>
  <si>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</si>
  <si>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</si>
  <si>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</si>
  <si>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</si>
  <si>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</si>
  <si>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</si>
  <si>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</si>
  <si>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</si>
  <si>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</si>
  <si>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</si>
  <si>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</si>
  <si>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</si>
  <si>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</si>
  <si>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</si>
  <si>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</si>
  <si>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</si>
  <si>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</si>
  <si>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</si>
  <si>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</si>
  <si>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</si>
  <si>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</si>
  <si>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</si>
  <si>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</si>
  <si>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</si>
  <si>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</si>
  <si>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</si>
  <si>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</si>
  <si>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</si>
  <si>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</si>
  <si>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</si>
  <si>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</si>
  <si>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</si>
  <si>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</si>
  <si>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</si>
  <si>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</si>
  <si>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</si>
  <si>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</si>
  <si>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</si>
  <si>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</si>
  <si>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</si>
  <si>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</si>
  <si>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</si>
  <si>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</si>
  <si>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</si>
  <si>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</si>
  <si>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</si>
  <si>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</si>
  <si>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</si>
  <si>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</si>
  <si>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</si>
  <si>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</si>
  <si>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</si>
  <si>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</si>
  <si>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</si>
  <si>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</si>
  <si>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</si>
  <si>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</si>
  <si>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</si>
  <si>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</si>
  <si>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</si>
  <si>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</si>
  <si>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</si>
  <si>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</si>
  <si>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</si>
  <si>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</si>
  <si>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</si>
  <si>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</si>
  <si>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</si>
  <si>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</si>
  <si>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</si>
  <si>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</si>
  <si>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</si>
  <si>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</si>
  <si>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</si>
  <si>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</si>
  <si>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</si>
  <si>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</si>
  <si>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</si>
  <si>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</si>
  <si>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</si>
  <si>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</si>
  <si>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</si>
  <si>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</si>
  <si>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</si>
  <si>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</si>
  <si>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</si>
  <si>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</si>
  <si>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</si>
  <si>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</si>
  <si>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</si>
  <si>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</si>
  <si>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</si>
  <si>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</si>
  <si>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</si>
  <si>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</si>
  <si>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</si>
  <si>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</si>
  <si>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</si>
  <si>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</si>
  <si>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</si>
  <si>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</si>
  <si>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</si>
  <si>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</si>
  <si>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</si>
  <si>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</si>
  <si>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</si>
  <si>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</si>
  <si>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</si>
  <si>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</si>
  <si>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</si>
  <si>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</si>
  <si>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</si>
  <si>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</si>
  <si>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</si>
  <si>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</si>
  <si>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</si>
  <si>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</si>
  <si>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</si>
  <si>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</si>
  <si>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</si>
  <si>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</si>
  <si>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</si>
  <si>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</si>
  <si>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</si>
  <si>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</si>
  <si>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</si>
  <si>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</si>
  <si>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</si>
  <si>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</si>
  <si>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</si>
  <si>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</si>
  <si>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</si>
  <si>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</si>
  <si>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</si>
  <si>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</si>
  <si>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</si>
  <si>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</si>
  <si>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</si>
  <si>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</si>
  <si>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</si>
  <si>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</si>
  <si>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</si>
  <si>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</si>
  <si>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</si>
  <si>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</si>
  <si>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</si>
  <si>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</si>
  <si>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</si>
  <si>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</si>
  <si>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</si>
  <si>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</si>
  <si>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</si>
  <si>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</si>
  <si>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</si>
  <si>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</si>
  <si>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</si>
  <si>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</si>
  <si>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</si>
  <si>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</si>
  <si>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</si>
  <si>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</si>
  <si>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</si>
  <si>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</si>
  <si>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</si>
  <si>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</si>
  <si>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</si>
  <si>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</si>
  <si>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</si>
  <si>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</si>
  <si>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</si>
  <si>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</si>
  <si>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</si>
  <si>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</si>
  <si>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</si>
  <si>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</si>
  <si>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</si>
  <si>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</si>
  <si>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</si>
  <si>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</si>
  <si>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</si>
  <si>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</si>
  <si>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</si>
  <si>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</si>
  <si>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</si>
  <si>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</si>
  <si>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</si>
  <si>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</si>
  <si>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</si>
  <si>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</si>
  <si>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</si>
  <si>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</si>
  <si>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</si>
  <si>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</si>
  <si>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</si>
  <si>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</si>
  <si>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</si>
  <si>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</si>
  <si>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</si>
  <si>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</si>
  <si>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</si>
  <si>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</si>
  <si>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</si>
  <si>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</si>
  <si>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</si>
  <si>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</si>
  <si>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</si>
  <si>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</si>
  <si>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</si>
  <si>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</si>
  <si>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</si>
  <si>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</si>
  <si>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</si>
  <si>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</si>
  <si>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</si>
  <si>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</si>
  <si>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</si>
  <si>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</si>
  <si>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</si>
  <si>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</si>
  <si>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</si>
  <si>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</si>
  <si>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</si>
  <si>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</si>
  <si>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</si>
  <si>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</si>
  <si>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</si>
  <si>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</si>
  <si>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</si>
  <si>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</si>
  <si>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</si>
  <si>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</si>
  <si>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</si>
  <si>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</si>
  <si>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</si>
  <si>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</si>
  <si>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</si>
  <si>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</si>
  <si>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</si>
  <si>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</si>
  <si>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</si>
  <si>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</si>
  <si>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</si>
  <si>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</si>
  <si>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</si>
  <si>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</si>
  <si>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</si>
  <si>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</si>
  <si>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</si>
  <si>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</si>
  <si>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</si>
  <si>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</si>
  <si>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</si>
  <si>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</si>
  <si>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</si>
  <si>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</si>
  <si>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</si>
  <si>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</si>
  <si>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</si>
  <si>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</si>
  <si>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</si>
  <si>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</si>
  <si>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</si>
  <si>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</si>
  <si>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</si>
  <si>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</si>
  <si>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</si>
  <si>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</si>
  <si>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</si>
  <si>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</si>
  <si>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</si>
  <si>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</si>
  <si>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</si>
  <si>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</si>
  <si>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</si>
  <si>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</si>
  <si>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</si>
  <si>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</si>
  <si>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</si>
  <si>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</si>
  <si>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</si>
  <si>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</si>
  <si>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</si>
  <si>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</si>
  <si>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</si>
  <si>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</si>
  <si>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</si>
  <si>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</si>
  <si>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</si>
  <si>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</si>
  <si>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</si>
  <si>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</si>
  <si>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</si>
  <si>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</si>
  <si>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</si>
  <si>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</si>
  <si>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</si>
  <si>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</si>
  <si>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</si>
  <si>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</si>
  <si>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</si>
  <si>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</si>
  <si>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</si>
  <si>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</si>
  <si>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</si>
  <si>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</si>
  <si>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</si>
  <si>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</si>
  <si>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</si>
  <si>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</si>
  <si>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</si>
  <si>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</si>
  <si>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</si>
  <si>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</si>
  <si>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</si>
  <si>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</si>
  <si>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</si>
  <si>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</si>
  <si>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</si>
  <si>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</si>
  <si>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</si>
  <si>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</si>
  <si>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</si>
  <si>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</si>
  <si>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</si>
  <si>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</si>
  <si>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</si>
  <si>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</si>
  <si>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</si>
  <si>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</si>
  <si>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</si>
  <si>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</si>
  <si>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</si>
  <si>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</si>
  <si>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</si>
  <si>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</si>
  <si>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</si>
  <si>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</si>
  <si>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</si>
  <si>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</si>
  <si>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</si>
  <si>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</si>
  <si>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</si>
  <si>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</si>
  <si>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</si>
  <si>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</si>
  <si>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</si>
  <si>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</si>
  <si>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</si>
  <si>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</si>
  <si>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</si>
  <si>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</si>
  <si>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</si>
  <si>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</si>
  <si>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</si>
  <si>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</si>
  <si>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</si>
  <si>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</si>
  <si>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</si>
  <si>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</si>
  <si>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</si>
  <si>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</si>
  <si>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</si>
  <si>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</si>
  <si>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</si>
  <si>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</si>
  <si>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</si>
  <si>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</si>
  <si>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</si>
  <si>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</si>
  <si>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</si>
  <si>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</si>
  <si>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</si>
  <si>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</si>
  <si>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</si>
  <si>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</si>
  <si>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</si>
  <si>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</si>
  <si>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</si>
  <si>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</si>
  <si>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</si>
  <si>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</si>
  <si>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</si>
  <si>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</si>
  <si>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</si>
  <si>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</si>
  <si>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</si>
  <si>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</si>
  <si>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</si>
  <si>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</si>
  <si>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</si>
  <si>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</si>
  <si>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</si>
  <si>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</si>
  <si>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</si>
  <si>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</si>
  <si>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</si>
  <si>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</si>
  <si>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</si>
  <si>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</si>
  <si>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</si>
  <si>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</si>
  <si>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</si>
  <si>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</si>
  <si>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</si>
  <si>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</si>
  <si>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</si>
  <si>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</si>
  <si>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</si>
  <si>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</si>
  <si>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</si>
  <si>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</si>
  <si>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</si>
  <si>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</si>
  <si>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</si>
  <si>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</si>
  <si>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</si>
  <si>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</si>
  <si>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</si>
  <si>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</si>
  <si>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</si>
  <si>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</si>
  <si>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</si>
  <si>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</si>
  <si>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</si>
  <si>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</si>
  <si>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</si>
  <si>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</si>
  <si>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</si>
  <si>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</si>
  <si>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</si>
  <si>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</si>
  <si>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</si>
  <si>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</si>
  <si>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</si>
  <si>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</si>
  <si>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</si>
  <si>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</si>
  <si>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</si>
  <si>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</si>
  <si>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</si>
  <si>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</si>
  <si>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</si>
  <si>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</si>
  <si>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</si>
  <si>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</si>
  <si>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</si>
  <si>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</si>
  <si>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</si>
  <si>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</si>
  <si>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</si>
  <si>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</si>
  <si>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</si>
  <si>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</si>
  <si>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</si>
  <si>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</si>
  <si>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</si>
  <si>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</si>
  <si>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</si>
  <si>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</si>
  <si>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</si>
  <si>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</si>
  <si>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</si>
  <si>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</si>
  <si>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</si>
  <si>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</si>
  <si>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</si>
  <si>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</si>
  <si>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</si>
  <si>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</si>
  <si>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</si>
  <si>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</si>
  <si>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</si>
  <si>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</si>
  <si>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</si>
  <si>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</si>
  <si>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</si>
  <si>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</si>
  <si>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</si>
  <si>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</si>
  <si>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</si>
  <si>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</si>
  <si>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</si>
  <si>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</si>
  <si>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</si>
  <si>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</si>
  <si>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</si>
  <si>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</si>
  <si>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</si>
  <si>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</si>
  <si>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</si>
  <si>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</si>
  <si>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</si>
  <si>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</si>
  <si>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</si>
  <si>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</si>
  <si>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</si>
  <si>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</si>
  <si>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</si>
  <si>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</si>
  <si>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</si>
  <si>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</si>
  <si>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</si>
  <si>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</si>
  <si>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</si>
  <si>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</si>
  <si>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</si>
  <si>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</si>
  <si>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</si>
  <si>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</si>
  <si>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</si>
  <si>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</si>
  <si>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</si>
  <si>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</si>
  <si>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</si>
  <si>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</si>
  <si>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</si>
  <si>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</si>
  <si>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</si>
  <si>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</si>
  <si>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</si>
  <si>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</si>
  <si>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</si>
  <si>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</si>
  <si>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</si>
  <si>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</si>
  <si>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</si>
  <si>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</si>
  <si>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</si>
  <si>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</si>
  <si>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</si>
  <si>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</si>
  <si>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</si>
  <si>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</si>
  <si>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</si>
  <si>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</si>
  <si>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</si>
  <si>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</si>
  <si>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</si>
  <si>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</si>
  <si>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</si>
  <si>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</si>
  <si>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</si>
  <si>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</si>
  <si>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</si>
  <si>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</si>
  <si>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</si>
  <si>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</si>
  <si>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</si>
  <si>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</si>
  <si>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</si>
  <si>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</si>
  <si>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</si>
  <si>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</si>
  <si>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</si>
  <si>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</si>
  <si>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</si>
  <si>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</si>
  <si>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</si>
  <si>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</si>
  <si>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</si>
  <si>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</si>
  <si>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</si>
  <si>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</si>
  <si>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</si>
  <si>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</si>
  <si>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</si>
  <si>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</si>
  <si>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</si>
  <si>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</si>
  <si>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</si>
  <si>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</si>
  <si>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</si>
  <si>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</si>
  <si>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</si>
  <si>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</si>
  <si>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</si>
  <si>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</si>
  <si>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</si>
  <si>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</si>
  <si>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</si>
  <si>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</si>
  <si>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</si>
  <si>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</si>
  <si>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</si>
  <si>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</si>
  <si>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</si>
  <si>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</si>
  <si>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</si>
  <si>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</si>
  <si>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</si>
  <si>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</si>
  <si>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</si>
  <si>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</si>
  <si>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</si>
  <si>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</si>
  <si>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</si>
  <si>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</si>
  <si>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</si>
  <si>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</si>
  <si>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</si>
  <si>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</si>
  <si>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</si>
  <si>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</si>
  <si>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</si>
  <si>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</si>
  <si>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</si>
  <si>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</si>
  <si>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</si>
  <si>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</si>
  <si>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</si>
  <si>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</si>
  <si>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</si>
  <si>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</si>
  <si>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</si>
  <si>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</si>
  <si>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</si>
  <si>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</si>
  <si>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</si>
  <si>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</si>
  <si>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</si>
  <si>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</si>
  <si>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</si>
  <si>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</si>
  <si>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</si>
  <si>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</si>
  <si>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</si>
  <si>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</si>
  <si>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</si>
  <si>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</si>
  <si>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</si>
  <si>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</si>
  <si>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</si>
  <si>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</si>
  <si>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</si>
  <si>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</si>
  <si>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</si>
  <si>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</si>
  <si>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</si>
  <si>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</si>
  <si>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</si>
  <si>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</si>
  <si>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</si>
  <si>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</si>
  <si>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</si>
  <si>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</si>
  <si>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</si>
  <si>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</si>
  <si>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</si>
  <si>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</si>
  <si>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</si>
  <si>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</si>
  <si>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</si>
  <si>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</si>
  <si>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</si>
  <si>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</si>
  <si>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</si>
  <si>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</si>
  <si>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</si>
  <si>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</si>
  <si>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</si>
  <si>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</si>
  <si>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</si>
  <si>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</si>
  <si>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</si>
  <si>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</si>
  <si>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</si>
  <si>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</si>
  <si>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</si>
  <si>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</si>
  <si>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</si>
  <si>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</si>
  <si>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</si>
  <si>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</si>
  <si>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</si>
  <si>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</si>
  <si>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</si>
  <si>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</si>
  <si>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</si>
  <si>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</si>
  <si>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</si>
  <si>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</si>
  <si>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</si>
  <si>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</si>
  <si>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</si>
  <si>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</si>
  <si>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</si>
  <si>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</si>
  <si>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</si>
  <si>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</si>
  <si>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</si>
  <si>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</si>
  <si>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</si>
  <si>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</si>
  <si>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</si>
  <si>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</si>
  <si>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</si>
  <si>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</si>
  <si>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</si>
  <si>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</si>
  <si>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</si>
  <si>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</si>
  <si>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</si>
  <si>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</si>
  <si>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</si>
  <si>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</si>
  <si>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</si>
  <si>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</si>
  <si>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</si>
  <si>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</si>
  <si>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</si>
  <si>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</si>
  <si>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</si>
  <si>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</si>
  <si>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</si>
  <si>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</si>
  <si>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</si>
  <si>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</si>
  <si>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</si>
  <si>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</si>
  <si>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</si>
  <si>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</si>
  <si>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</si>
  <si>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</si>
  <si>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</si>
  <si>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</si>
  <si>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</si>
  <si>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</si>
  <si>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</si>
  <si>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</si>
  <si>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</si>
  <si>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</si>
  <si>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</si>
  <si>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</si>
  <si>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</si>
  <si>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</si>
  <si>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</si>
  <si>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</si>
  <si>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</si>
  <si>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</si>
  <si>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</si>
  <si>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</si>
  <si>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</si>
  <si>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</si>
  <si>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</si>
  <si>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</si>
  <si>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</si>
  <si>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</si>
  <si>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</si>
  <si>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</si>
  <si>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</si>
  <si>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</si>
  <si>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</si>
  <si>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</si>
  <si>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</si>
  <si>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</si>
  <si>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</si>
  <si>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</si>
  <si>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</si>
  <si>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</si>
  <si>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</si>
  <si>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</si>
  <si>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</si>
  <si>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</si>
  <si>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</si>
  <si>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</si>
  <si>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</si>
  <si>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</si>
  <si>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</si>
  <si>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</si>
  <si>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</si>
  <si>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</si>
  <si>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</si>
  <si>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</si>
  <si>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</si>
  <si>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</si>
  <si>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</si>
  <si>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</si>
  <si>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</si>
  <si>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</si>
  <si>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</si>
  <si>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</si>
  <si>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</si>
  <si>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</si>
  <si>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</si>
  <si>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</si>
  <si>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</si>
  <si>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</si>
  <si>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</si>
  <si>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</si>
  <si>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</si>
  <si>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</si>
  <si>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</si>
  <si>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</si>
  <si>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</si>
  <si>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</si>
  <si>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</si>
  <si>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</si>
  <si>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</si>
  <si>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</si>
  <si>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</si>
  <si>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</si>
  <si>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</si>
  <si>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</si>
  <si>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</si>
  <si>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</si>
  <si>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</si>
  <si>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</si>
  <si>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</si>
  <si>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</si>
  <si>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</si>
  <si>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</si>
  <si>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</si>
  <si>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</si>
  <si>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</si>
  <si>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</si>
  <si>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</si>
  <si>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</si>
  <si>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</si>
  <si>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</si>
  <si>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</si>
  <si>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</si>
  <si>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</si>
  <si>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</si>
  <si>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</si>
  <si>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</si>
  <si>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</si>
  <si>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</si>
  <si>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</si>
  <si>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</si>
  <si>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</si>
  <si>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</si>
  <si>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</si>
  <si>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</si>
  <si>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</si>
  <si>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</si>
  <si>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</si>
  <si>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</si>
  <si>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</si>
  <si>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</si>
  <si>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</si>
  <si>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</si>
  <si>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</si>
  <si>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</si>
  <si>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</si>
  <si>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</si>
  <si>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</si>
  <si>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</si>
  <si>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</si>
  <si>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</si>
  <si>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</si>
  <si>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</si>
  <si>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</si>
  <si>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</si>
  <si>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</si>
  <si>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</si>
  <si>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</si>
  <si>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</si>
  <si>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</si>
  <si>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</si>
  <si>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</si>
  <si>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</si>
  <si>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</si>
  <si>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</si>
  <si>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</si>
  <si>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</si>
  <si>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</si>
  <si>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</si>
  <si>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</si>
  <si>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</si>
  <si>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</si>
  <si>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</si>
  <si>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</si>
  <si>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</si>
  <si>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</si>
  <si>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</si>
  <si>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</si>
  <si>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</si>
  <si>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</si>
  <si>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</si>
  <si>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</si>
  <si>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</si>
  <si>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</si>
  <si>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</si>
  <si>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</si>
  <si>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</si>
  <si>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</si>
  <si>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</si>
  <si>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</si>
  <si>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</si>
  <si>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</si>
  <si>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</si>
  <si>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</si>
  <si>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</si>
  <si>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</si>
  <si>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</si>
  <si>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</si>
  <si>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</si>
  <si>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</si>
  <si>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</si>
  <si>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</si>
  <si>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</si>
  <si>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</si>
  <si>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</si>
  <si>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</si>
  <si>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</si>
  <si>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</si>
  <si>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</si>
  <si>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</si>
  <si>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</si>
  <si>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</si>
  <si>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</si>
  <si>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</si>
  <si>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</si>
  <si>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</si>
  <si>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</si>
  <si>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</si>
  <si>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</si>
  <si>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</si>
  <si>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</si>
  <si>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</si>
  <si>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</si>
  <si>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</si>
  <si>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</si>
  <si>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</si>
  <si>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</si>
  <si>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</si>
  <si>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</si>
  <si>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</si>
  <si>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</si>
  <si>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</si>
  <si>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</si>
  <si>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</si>
  <si>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</si>
  <si>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</si>
  <si>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</si>
  <si>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</si>
  <si>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</si>
  <si>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</si>
  <si>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</si>
  <si>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</si>
  <si>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</si>
  <si>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</si>
  <si>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</si>
  <si>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</si>
  <si>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</si>
  <si>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</si>
  <si>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</si>
  <si>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</si>
  <si>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</si>
  <si>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</si>
  <si>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</si>
  <si>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</si>
  <si>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</si>
  <si>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</si>
  <si>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</si>
  <si>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</si>
  <si>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</si>
  <si>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</si>
  <si>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</si>
  <si>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</si>
  <si>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</si>
  <si>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</si>
  <si>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</si>
  <si>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</si>
  <si>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</si>
  <si>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</si>
  <si>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</si>
  <si>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</si>
  <si>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</si>
  <si>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</si>
  <si>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</si>
  <si>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</si>
  <si>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</si>
  <si>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</si>
  <si>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</si>
  <si>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</si>
  <si>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</si>
  <si>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</si>
  <si>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</si>
  <si>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</si>
  <si>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</si>
  <si>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</si>
  <si>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</si>
  <si>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</si>
  <si>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</si>
  <si>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</si>
  <si>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</si>
  <si>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</si>
  <si>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</si>
  <si>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</si>
  <si>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</si>
  <si>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</si>
  <si>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</si>
  <si>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</si>
  <si>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</si>
  <si>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</si>
  <si>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</si>
  <si>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</si>
  <si>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</si>
  <si>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</si>
  <si>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</si>
  <si>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</si>
  <si>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</si>
  <si>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</si>
  <si>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</si>
  <si>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</si>
  <si>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</si>
  <si>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</si>
  <si>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</si>
  <si>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</si>
  <si>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</si>
  <si>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</si>
  <si>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</si>
  <si>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</si>
  <si>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</si>
  <si>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</si>
  <si>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</si>
  <si>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</si>
  <si>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</si>
  <si>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</si>
  <si>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</si>
  <si>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</si>
  <si>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</si>
  <si>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</si>
  <si>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</si>
  <si>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</si>
  <si>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</si>
  <si>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</si>
  <si>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</si>
  <si>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</si>
  <si>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</si>
  <si>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</si>
  <si>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</si>
  <si>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</si>
  <si>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</si>
  <si>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</si>
  <si>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</si>
  <si>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</si>
  <si>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</si>
  <si>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</si>
  <si>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</si>
  <si>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</si>
  <si>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</si>
  <si>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</si>
  <si>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</si>
  <si>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</si>
  <si>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</si>
  <si>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</si>
  <si>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</si>
  <si>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</si>
  <si>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</si>
  <si>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</si>
  <si>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</si>
  <si>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</si>
  <si>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</si>
  <si>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</si>
  <si>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</si>
  <si>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</si>
  <si>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</si>
  <si>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</si>
  <si>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</si>
  <si>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</si>
  <si>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</si>
  <si>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</si>
  <si>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</si>
  <si>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</si>
  <si>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</si>
  <si>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</si>
  <si>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</si>
  <si>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</si>
  <si>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</si>
  <si>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</si>
  <si>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</si>
  <si>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</si>
  <si>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</si>
  <si>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</si>
  <si>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</si>
  <si>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</si>
  <si>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</si>
  <si>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</si>
  <si>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</si>
  <si>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</si>
  <si>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</si>
  <si>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</si>
  <si>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</si>
  <si>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</si>
  <si>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</si>
  <si>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</si>
  <si>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</si>
  <si>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</si>
  <si>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</si>
  <si>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</si>
  <si>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</si>
  <si>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</si>
  <si>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</si>
  <si>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</si>
  <si>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</si>
  <si>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</si>
  <si>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</si>
  <si>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</si>
  <si>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</si>
  <si>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</si>
  <si>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</si>
  <si>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</si>
  <si>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</si>
  <si>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</si>
  <si>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</si>
  <si>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</si>
  <si>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</si>
  <si>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</si>
  <si>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</si>
  <si>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</si>
  <si>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</si>
  <si>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</si>
  <si>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</si>
  <si>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</si>
  <si>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</si>
  <si>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</si>
  <si>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</si>
  <si>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</si>
  <si>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</si>
  <si>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</si>
  <si>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</si>
  <si>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</si>
  <si>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</si>
  <si>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</si>
  <si>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</si>
  <si>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</si>
  <si>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</si>
  <si>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</si>
  <si>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</si>
  <si>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</si>
  <si>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</si>
  <si>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</si>
  <si>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</si>
  <si>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</si>
  <si>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</si>
  <si>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</si>
  <si>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</si>
  <si>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</si>
  <si>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</si>
  <si>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</si>
  <si>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</si>
  <si>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</si>
  <si>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</si>
  <si>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</si>
  <si>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</si>
  <si>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</si>
  <si>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</si>
  <si>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</si>
  <si>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</si>
  <si>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</si>
  <si>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</si>
  <si>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</si>
  <si>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</si>
  <si>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</si>
  <si>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</si>
  <si>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</si>
  <si>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</si>
  <si>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</si>
  <si>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</si>
  <si>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</si>
  <si>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</si>
  <si>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</si>
  <si>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</si>
  <si>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</si>
  <si>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</si>
  <si>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</si>
  <si>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</si>
  <si>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</si>
  <si>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</si>
  <si>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</si>
  <si>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</si>
  <si>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</si>
  <si>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</si>
  <si>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</si>
  <si>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</si>
  <si>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</si>
  <si>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</si>
  <si>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</si>
  <si>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</si>
  <si>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</si>
  <si>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</si>
  <si>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</si>
  <si>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</si>
  <si>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</si>
  <si>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</si>
  <si>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</si>
  <si>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</si>
  <si>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</si>
  <si>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</si>
  <si>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</si>
  <si>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</si>
  <si>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</si>
  <si>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</si>
  <si>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</si>
  <si>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</si>
  <si>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</si>
  <si>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</si>
  <si>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</si>
  <si>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</si>
  <si>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</si>
  <si>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</si>
  <si>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</si>
  <si>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</si>
  <si>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</si>
  <si>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</si>
  <si>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</si>
  <si>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</si>
  <si>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</si>
  <si>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</si>
  <si>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</si>
  <si>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</si>
  <si>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</si>
  <si>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</si>
  <si>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</si>
  <si>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</si>
  <si>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</si>
  <si>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</si>
  <si>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</si>
  <si>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</si>
  <si>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</si>
  <si>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</si>
  <si>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</si>
  <si>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</si>
  <si>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</si>
  <si>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</si>
  <si>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</si>
  <si>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</si>
  <si>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</si>
  <si>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</si>
  <si>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</si>
  <si>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</si>
  <si>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</si>
  <si>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</si>
  <si>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</si>
  <si>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</si>
  <si>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</si>
  <si>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</si>
  <si>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</si>
  <si>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</si>
  <si>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</si>
  <si>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</si>
  <si>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</si>
  <si>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</si>
  <si>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</si>
  <si>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</si>
  <si>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</si>
  <si>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</si>
  <si>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</si>
  <si>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</si>
  <si>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</si>
  <si>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</si>
  <si>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</si>
  <si>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</si>
  <si>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</si>
  <si>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</si>
  <si>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</si>
  <si>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</si>
  <si>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</si>
  <si>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</si>
  <si>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</si>
  <si>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</si>
  <si>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</si>
  <si>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</si>
  <si>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</si>
  <si>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</si>
  <si>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</si>
  <si>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</si>
  <si>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</si>
  <si>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</si>
  <si>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</si>
  <si>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</si>
  <si>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</si>
  <si>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</si>
  <si>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</si>
  <si>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</si>
  <si>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</si>
  <si>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</si>
  <si>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</si>
  <si>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</si>
  <si>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</si>
  <si>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</si>
  <si>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</si>
  <si>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</si>
  <si>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</si>
  <si>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</si>
  <si>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</si>
  <si>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</si>
  <si>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</si>
  <si>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</si>
  <si>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</si>
  <si>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</si>
  <si>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</si>
  <si>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</si>
  <si>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</si>
  <si>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</si>
  <si>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</si>
  <si>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</si>
  <si>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</si>
  <si>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</si>
  <si>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</si>
  <si>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</si>
  <si>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</si>
  <si>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</si>
  <si>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</si>
  <si>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</si>
  <si>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</si>
  <si>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</si>
  <si>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</si>
  <si>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</si>
  <si>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</si>
  <si>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</si>
  <si>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</si>
  <si>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</si>
  <si>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</si>
  <si>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</si>
  <si>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</si>
  <si>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</si>
  <si>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</si>
  <si>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</si>
  <si>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</si>
  <si>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</si>
  <si>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</si>
  <si>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</si>
  <si>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</si>
  <si>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</si>
  <si>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</si>
  <si>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</si>
  <si>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</si>
  <si>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</si>
  <si>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</si>
  <si>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</si>
  <si>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</si>
  <si>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</si>
  <si>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</si>
  <si>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</si>
  <si>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</si>
  <si>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</si>
  <si>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</si>
  <si>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</si>
  <si>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</si>
  <si>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</si>
  <si>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</si>
  <si>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</si>
  <si>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</si>
  <si>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</si>
  <si>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</si>
  <si>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</si>
  <si>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</si>
  <si>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</si>
  <si>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</si>
  <si>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</si>
  <si>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</si>
  <si>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</si>
  <si>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</si>
  <si>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</si>
  <si>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</si>
  <si>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</si>
  <si>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</si>
  <si>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</si>
  <si>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</si>
  <si>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</si>
  <si>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</si>
  <si>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</si>
  <si>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</si>
  <si>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</si>
  <si>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</si>
  <si>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</si>
  <si>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</si>
  <si>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</si>
  <si>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</si>
  <si>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</si>
  <si>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</si>
  <si>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</si>
  <si>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</si>
  <si>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</si>
  <si>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</si>
  <si>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</si>
  <si>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</si>
  <si>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</si>
  <si>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</si>
  <si>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</si>
  <si>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</si>
  <si>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</si>
  <si>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</si>
  <si>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</si>
  <si>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</si>
  <si>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</si>
  <si>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</si>
  <si>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</si>
  <si>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</si>
  <si>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</si>
  <si>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</si>
  <si>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</si>
  <si>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</si>
  <si>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</si>
  <si>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</si>
  <si>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</si>
  <si>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</si>
  <si>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</si>
  <si>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</si>
  <si>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</si>
  <si>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</si>
  <si>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</si>
  <si>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</si>
  <si>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</si>
  <si>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</si>
  <si>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</si>
  <si>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</si>
  <si>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</si>
  <si>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</si>
  <si>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</si>
  <si>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</si>
  <si>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</si>
  <si>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</si>
  <si>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</si>
  <si>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</si>
  <si>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</si>
  <si>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</si>
  <si>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</si>
  <si>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</si>
  <si>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</si>
  <si>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</si>
  <si>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</si>
  <si>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</si>
  <si>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</si>
  <si>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</si>
  <si>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</si>
  <si>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</si>
  <si>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</si>
  <si>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</si>
  <si>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</si>
  <si>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</si>
  <si>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</si>
  <si>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</si>
  <si>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</si>
  <si>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</si>
  <si>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</si>
  <si>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</si>
  <si>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</si>
  <si>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</si>
  <si>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</si>
  <si>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</si>
  <si>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</si>
  <si>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</si>
  <si>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</si>
  <si>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</si>
  <si>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</si>
  <si>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</si>
  <si>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</si>
  <si>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</si>
  <si>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</si>
  <si>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</si>
  <si>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</si>
  <si>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</si>
  <si>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</si>
  <si>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</si>
  <si>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</si>
  <si>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</si>
  <si>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</si>
  <si>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</si>
  <si>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</si>
  <si>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</si>
  <si>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</si>
  <si>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</si>
  <si>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</si>
  <si>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</si>
  <si>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</si>
  <si>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</si>
  <si>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</si>
  <si>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</si>
  <si>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</si>
  <si>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</si>
  <si>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</si>
  <si>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</si>
  <si>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</si>
  <si>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</si>
  <si>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</si>
  <si>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</si>
  <si>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</si>
  <si>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</si>
  <si>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</si>
  <si>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</si>
  <si>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</si>
  <si>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</si>
  <si>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</si>
  <si>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</si>
  <si>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</si>
  <si>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</si>
  <si>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</si>
  <si>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</si>
  <si>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</si>
  <si>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</si>
  <si>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</si>
  <si>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</si>
  <si>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</si>
  <si>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</si>
  <si>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</si>
  <si>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</si>
  <si>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</si>
  <si>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</si>
  <si>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</si>
  <si>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</si>
  <si>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</si>
  <si>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</si>
  <si>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</si>
  <si>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</si>
  <si>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</si>
  <si>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</si>
  <si>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</si>
  <si>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</si>
  <si>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</si>
  <si>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</si>
  <si>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</si>
  <si>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</si>
  <si>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</si>
  <si>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</si>
  <si>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</si>
  <si>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</si>
  <si>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</si>
  <si>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</si>
  <si>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</si>
  <si>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</si>
  <si>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</si>
  <si>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</si>
  <si>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</si>
  <si>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</si>
  <si>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</si>
  <si>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</si>
  <si>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</si>
  <si>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</si>
  <si>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</si>
  <si>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</si>
  <si>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</si>
  <si>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</si>
  <si>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</si>
  <si>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</si>
  <si>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</si>
  <si>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</si>
  <si>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</si>
  <si>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</si>
  <si>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</si>
  <si>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</si>
  <si>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</si>
  <si>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</si>
  <si>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</si>
  <si>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</si>
  <si>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</si>
  <si>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</si>
  <si>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</si>
  <si>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</si>
  <si>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</si>
  <si>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</si>
  <si>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</si>
  <si>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</si>
  <si>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</si>
  <si>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</si>
  <si>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</si>
  <si>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</si>
  <si>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</si>
  <si>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</si>
  <si>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</si>
  <si>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</si>
  <si>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</si>
  <si>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</si>
  <si>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</si>
  <si>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</si>
  <si>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</si>
  <si>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</si>
  <si>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</si>
  <si>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</si>
  <si>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</si>
  <si>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</si>
  <si>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</si>
  <si>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</si>
  <si>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</si>
  <si>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</si>
  <si>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</si>
  <si>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</si>
  <si>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</si>
  <si>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</si>
  <si>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</si>
  <si>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</si>
  <si>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</si>
  <si>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</si>
  <si>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</si>
  <si>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</si>
  <si>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</si>
  <si>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</si>
  <si>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</si>
  <si>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</si>
  <si>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</si>
  <si>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</si>
  <si>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</si>
  <si>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</si>
  <si>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</si>
  <si>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</si>
  <si>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</si>
  <si>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</si>
  <si>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</si>
  <si>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</si>
  <si>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</si>
  <si>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</si>
  <si>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</si>
  <si>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</si>
  <si>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</si>
  <si>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</si>
  <si>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</si>
  <si>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</si>
  <si>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</si>
  <si>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</si>
  <si>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</si>
  <si>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</si>
  <si>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</si>
  <si>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</si>
  <si>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</si>
  <si>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</si>
  <si>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</si>
  <si>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</si>
  <si>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</si>
  <si>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</si>
  <si>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</si>
  <si>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</si>
  <si>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</si>
  <si>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</si>
  <si>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</si>
  <si>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</si>
  <si>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</si>
  <si>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</si>
  <si>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</si>
  <si>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</si>
  <si>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</si>
  <si>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</si>
  <si>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</si>
  <si>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</si>
  <si>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</si>
  <si>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</si>
  <si>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</si>
  <si>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</si>
  <si>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</si>
  <si>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</si>
  <si>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</si>
  <si>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</si>
  <si>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</si>
  <si>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</si>
  <si>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</si>
  <si>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</si>
  <si>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</si>
  <si>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</si>
  <si>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</si>
  <si>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</si>
  <si>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</si>
  <si>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</si>
  <si>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</si>
  <si>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</si>
  <si>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</si>
  <si>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</si>
  <si>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</si>
  <si>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</si>
  <si>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</si>
  <si>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</si>
  <si>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</si>
  <si>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</si>
  <si>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</si>
  <si>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</si>
  <si>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</si>
  <si>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</si>
  <si>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</si>
  <si>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</si>
  <si>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</si>
  <si>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</si>
  <si>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</si>
  <si>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</si>
  <si>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</si>
  <si>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</si>
  <si>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</si>
  <si>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</si>
  <si>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</si>
  <si>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</si>
  <si>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</si>
  <si>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</si>
  <si>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</si>
  <si>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</si>
  <si>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</si>
  <si>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</si>
  <si>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</si>
  <si>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</si>
  <si>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</si>
  <si>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</si>
  <si>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</si>
  <si>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</si>
  <si>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</si>
  <si>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</si>
  <si>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</si>
  <si>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</si>
  <si>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</si>
  <si>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</si>
  <si>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</si>
  <si>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</si>
  <si>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</si>
  <si>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</si>
  <si>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</si>
  <si>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</si>
  <si>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</si>
  <si>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</si>
  <si>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</si>
  <si>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</si>
  <si>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</si>
  <si>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</si>
  <si>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</si>
  <si>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</si>
  <si>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</si>
  <si>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</si>
  <si>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</si>
  <si>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</si>
  <si>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</si>
  <si>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</si>
  <si>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</si>
  <si>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</si>
  <si>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</si>
  <si>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</si>
  <si>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</si>
  <si>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</si>
  <si>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</si>
  <si>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</si>
  <si>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</si>
  <si>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</si>
  <si>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</si>
  <si>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</si>
  <si>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</si>
  <si>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</si>
  <si>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</si>
  <si>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</si>
  <si>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</si>
  <si>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</si>
  <si>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</si>
  <si>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</si>
  <si>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</si>
  <si>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</si>
  <si>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</si>
  <si>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</si>
  <si>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</si>
  <si>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</si>
  <si>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</si>
  <si>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</si>
  <si>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</si>
  <si>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</si>
  <si>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</si>
  <si>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</si>
  <si>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</si>
  <si>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</si>
  <si>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</si>
  <si>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</si>
  <si>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</si>
  <si>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</si>
  <si>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</si>
  <si>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</si>
  <si>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</si>
  <si>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</si>
  <si>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</si>
  <si>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</si>
  <si>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</si>
  <si>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</si>
  <si>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</si>
  <si>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</si>
  <si>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</si>
  <si>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</si>
  <si>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</si>
  <si>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</si>
  <si>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</si>
  <si>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</si>
  <si>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</si>
  <si>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</si>
  <si>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</si>
  <si>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</si>
  <si>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</si>
  <si>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</si>
  <si>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</si>
  <si>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</si>
  <si>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</si>
  <si>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</si>
  <si>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</si>
  <si>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</si>
  <si>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</si>
  <si>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</si>
  <si>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</si>
  <si>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</si>
  <si>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</si>
  <si>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</si>
  <si>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</si>
  <si>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</si>
  <si>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</si>
  <si>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</si>
  <si>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</si>
  <si>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</si>
  <si>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</si>
  <si>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</si>
  <si>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</si>
  <si>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</si>
  <si>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</si>
  <si>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</si>
  <si>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</si>
  <si>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</si>
  <si>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</si>
  <si>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</si>
  <si>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</si>
  <si>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</si>
  <si>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</si>
  <si>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</si>
  <si>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</si>
  <si>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</si>
  <si>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</si>
  <si>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</si>
  <si>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</si>
  <si>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</si>
  <si>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</si>
  <si>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</si>
  <si>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</si>
  <si>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</si>
  <si>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</si>
  <si>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</si>
  <si>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</si>
  <si>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</si>
  <si>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</si>
  <si>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</si>
  <si>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</si>
  <si>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</si>
  <si>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</si>
  <si>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</si>
  <si>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</si>
  <si>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</si>
  <si>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</si>
  <si>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</si>
  <si>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</si>
  <si>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</si>
  <si>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</si>
  <si>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</si>
  <si>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</si>
  <si>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</si>
  <si>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</si>
  <si>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</si>
  <si>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</si>
  <si>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</si>
  <si>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</si>
  <si>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</si>
  <si>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</si>
  <si>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</si>
  <si>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</si>
  <si>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</si>
  <si>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</si>
  <si>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</si>
  <si>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</si>
  <si>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</si>
  <si>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</si>
  <si>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</si>
  <si>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</si>
  <si>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</si>
  <si>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</si>
  <si>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</si>
  <si>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</si>
  <si>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</si>
  <si>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</si>
  <si>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</si>
  <si>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</si>
  <si>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</si>
  <si>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</si>
  <si>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</si>
  <si>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</si>
  <si>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</si>
  <si>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</si>
  <si>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</si>
  <si>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</si>
  <si>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</si>
  <si>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</si>
  <si>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</si>
  <si>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</si>
  <si>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</si>
  <si>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</si>
  <si>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</si>
  <si>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</si>
  <si>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</si>
  <si>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</si>
  <si>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</si>
  <si>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</si>
  <si>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</si>
  <si>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</si>
  <si>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</si>
  <si>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</si>
  <si>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</si>
  <si>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</si>
  <si>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</si>
  <si>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</si>
  <si>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</si>
  <si>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</si>
  <si>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</si>
  <si>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</si>
  <si>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</si>
  <si>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</si>
  <si>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</si>
  <si>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</si>
  <si>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</si>
  <si>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</si>
  <si>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</si>
  <si>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</si>
  <si>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</si>
  <si>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</si>
  <si>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</si>
  <si>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</si>
  <si>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</si>
  <si>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</si>
  <si>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</si>
  <si>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</si>
  <si>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</si>
  <si>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</si>
  <si>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</si>
  <si>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</si>
  <si>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</si>
  <si>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</si>
  <si>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</si>
  <si>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</si>
  <si>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</si>
  <si>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</si>
  <si>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</si>
  <si>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</si>
  <si>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</si>
  <si>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</si>
  <si>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</si>
  <si>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</si>
  <si>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</si>
  <si>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</si>
  <si>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</si>
  <si>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</si>
  <si>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</si>
  <si>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</si>
  <si>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</si>
  <si>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</si>
  <si>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</si>
  <si>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</si>
  <si>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</si>
  <si>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</si>
  <si>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</si>
  <si>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</si>
  <si>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</si>
  <si>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</si>
  <si>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</si>
  <si>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</si>
  <si>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</si>
  <si>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</si>
  <si>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</si>
  <si>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</si>
  <si>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</si>
  <si>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</si>
  <si>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</si>
  <si>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</si>
  <si>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</si>
  <si>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</si>
  <si>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</si>
  <si>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</si>
  <si>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</si>
  <si>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</si>
  <si>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</si>
  <si>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</si>
  <si>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</si>
  <si>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</si>
  <si>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</si>
  <si>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</si>
  <si>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</si>
  <si>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</si>
  <si>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</si>
  <si>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</si>
  <si>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</si>
  <si>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</si>
  <si>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</si>
  <si>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</si>
  <si>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</si>
  <si>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</si>
  <si>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</si>
  <si>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</si>
  <si>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</si>
  <si>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</si>
  <si>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</si>
  <si>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</si>
  <si>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</si>
  <si>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</si>
  <si>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</si>
  <si>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</si>
  <si>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</si>
  <si>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</si>
  <si>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</si>
  <si>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</si>
  <si>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</si>
  <si>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</si>
  <si>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</si>
  <si>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</si>
  <si>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</si>
  <si>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</si>
  <si>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</si>
  <si>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</si>
  <si>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</si>
  <si>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</si>
  <si>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</si>
  <si>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</si>
  <si>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</si>
  <si>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</si>
  <si>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</si>
  <si>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</si>
  <si>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</si>
  <si>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</si>
  <si>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</si>
  <si>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</si>
  <si>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</si>
  <si>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</si>
  <si>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</si>
  <si>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</si>
  <si>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</si>
  <si>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</si>
  <si>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</si>
  <si>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</si>
  <si>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</si>
  <si>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</si>
  <si>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</si>
  <si>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</si>
  <si>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</si>
  <si>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</si>
  <si>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</si>
  <si>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</si>
  <si>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</si>
  <si>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</si>
  <si>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</si>
  <si>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</si>
  <si>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</si>
  <si>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</si>
  <si>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</si>
  <si>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</si>
  <si>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</si>
  <si>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</si>
  <si>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</si>
  <si>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</si>
  <si>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</si>
  <si>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</si>
  <si>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</si>
  <si>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</si>
  <si>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</si>
  <si>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</si>
  <si>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</si>
  <si>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</si>
  <si>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</si>
  <si>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</si>
  <si>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</si>
  <si>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</si>
  <si>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</si>
  <si>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</si>
  <si>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</si>
  <si>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</si>
  <si>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</si>
  <si>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</si>
  <si>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</si>
  <si>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</si>
  <si>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</si>
  <si>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</si>
  <si>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</si>
  <si>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</si>
  <si>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</si>
  <si>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</si>
  <si>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</si>
  <si>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</si>
  <si>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</si>
  <si>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</si>
  <si>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</si>
  <si>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</si>
  <si>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</si>
  <si>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</si>
  <si>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</si>
  <si>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</si>
  <si>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</si>
  <si>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</si>
  <si>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</si>
  <si>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</si>
  <si>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</si>
  <si>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</si>
  <si>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</si>
  <si>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</si>
  <si>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</si>
  <si>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</si>
  <si>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</si>
  <si>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</si>
  <si>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</si>
  <si>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</si>
  <si>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</si>
  <si>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</si>
  <si>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</si>
  <si>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</si>
  <si>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</si>
  <si>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</si>
  <si>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</si>
  <si>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</si>
  <si>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</si>
  <si>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</si>
  <si>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</si>
  <si>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</si>
  <si>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</si>
  <si>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</si>
  <si>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</si>
  <si>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</si>
  <si>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</si>
  <si>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</si>
  <si>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</si>
  <si>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</si>
  <si>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</si>
  <si>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</si>
  <si>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</si>
  <si>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</si>
  <si>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</si>
  <si>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</si>
  <si>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</si>
  <si>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</si>
  <si>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</si>
  <si>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</si>
  <si>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</si>
  <si>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</si>
  <si>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</si>
  <si>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</si>
  <si>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</si>
  <si>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</si>
  <si>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</si>
  <si>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</si>
  <si>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</si>
  <si>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</si>
  <si>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</si>
  <si>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</si>
  <si>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</si>
  <si>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</si>
  <si>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</si>
  <si>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</si>
  <si>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</si>
  <si>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</si>
  <si>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</si>
  <si>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</si>
  <si>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</si>
  <si>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</si>
  <si>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</si>
  <si>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</si>
  <si>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</si>
  <si>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</si>
  <si>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</si>
  <si>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</si>
  <si>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</si>
  <si>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</si>
  <si>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</si>
  <si>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</si>
  <si>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</si>
  <si>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</si>
  <si>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</si>
  <si>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</si>
  <si>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</si>
  <si>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</si>
  <si>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</si>
  <si>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</si>
  <si>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</si>
  <si>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</si>
  <si>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</si>
  <si>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</si>
  <si>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</si>
  <si>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</si>
  <si>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</si>
  <si>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</si>
  <si>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</si>
  <si>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</si>
  <si>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</si>
  <si>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</si>
  <si>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</si>
  <si>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</si>
  <si>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</si>
  <si>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</si>
  <si>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</si>
  <si>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</si>
  <si>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</si>
  <si>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</si>
  <si>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</si>
  <si>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</si>
  <si>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</si>
  <si>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</si>
  <si>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</si>
  <si>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</si>
  <si>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</si>
  <si>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</si>
  <si>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</si>
  <si>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</si>
  <si>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</si>
  <si>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</si>
  <si>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</si>
  <si>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</si>
  <si>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</si>
  <si>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</si>
  <si>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</si>
  <si>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</si>
  <si>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</si>
  <si>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</si>
  <si>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</si>
  <si>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</si>
  <si>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</si>
  <si>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</si>
  <si>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</si>
  <si>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</si>
  <si>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</si>
  <si>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</si>
  <si>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</si>
  <si>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</si>
  <si>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</si>
  <si>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</si>
  <si>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</si>
  <si>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</si>
  <si>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</si>
  <si>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</si>
  <si>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</si>
  <si>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</si>
  <si>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</si>
  <si>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</si>
  <si>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</si>
  <si>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</si>
  <si>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</si>
  <si>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</si>
  <si>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</si>
  <si>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</si>
  <si>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</si>
  <si>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</si>
  <si>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</si>
  <si>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</si>
  <si>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</si>
  <si>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</si>
  <si>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</si>
  <si>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</si>
  <si>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</si>
  <si>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</si>
  <si>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</si>
  <si>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</si>
  <si>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</si>
  <si>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</si>
  <si>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</si>
  <si>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</si>
  <si>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</si>
  <si>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</si>
  <si>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</si>
  <si>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</si>
  <si>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</si>
  <si>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</si>
  <si>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</si>
  <si>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</si>
  <si>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</si>
  <si>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</si>
  <si>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</si>
  <si>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</si>
  <si>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</si>
  <si>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</si>
  <si>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</si>
  <si>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</si>
  <si>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</si>
  <si>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</si>
  <si>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</si>
  <si>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</si>
  <si>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</si>
  <si>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</si>
  <si>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</si>
  <si>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</si>
  <si>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</si>
  <si>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</si>
  <si>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</si>
  <si>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</si>
  <si>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</si>
  <si>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</si>
  <si>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</si>
  <si>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</si>
  <si>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</si>
  <si>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</si>
  <si>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</si>
  <si>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</si>
  <si>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</si>
  <si>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</si>
  <si>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</si>
  <si>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</si>
  <si>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</si>
  <si>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</si>
  <si>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</si>
  <si>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</si>
  <si>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</si>
  <si>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</si>
  <si>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</si>
  <si>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</si>
  <si>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</si>
  <si>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</si>
  <si>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</si>
  <si>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</si>
  <si>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</si>
  <si>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</si>
  <si>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</si>
  <si>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</si>
  <si>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</si>
  <si>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</si>
  <si>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</si>
  <si>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</si>
  <si>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</si>
  <si>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</si>
  <si>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</si>
  <si>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</si>
  <si>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</si>
  <si>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</si>
  <si>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</si>
  <si>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</si>
  <si>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</si>
  <si>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</si>
  <si>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</si>
  <si>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</si>
  <si>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</si>
  <si>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</si>
  <si>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</si>
  <si>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</si>
  <si>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</si>
  <si>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</si>
  <si>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</si>
  <si>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</si>
  <si>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</si>
  <si>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</si>
  <si>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</si>
  <si>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</si>
  <si>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</si>
  <si>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</si>
  <si>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</si>
  <si>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</si>
  <si>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</si>
  <si>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</si>
  <si>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</si>
  <si>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</si>
  <si>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</si>
  <si>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</si>
  <si>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</si>
  <si>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</si>
  <si>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</si>
  <si>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</si>
  <si>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</si>
  <si>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</si>
  <si>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</si>
  <si>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</si>
  <si>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</si>
  <si>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</si>
  <si>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</si>
  <si>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</si>
  <si>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</si>
  <si>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</si>
  <si>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</si>
  <si>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</si>
  <si>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</si>
  <si>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</si>
  <si>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</si>
  <si>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</si>
  <si>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</si>
  <si>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</si>
  <si>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</si>
  <si>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</si>
  <si>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</si>
  <si>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</si>
  <si>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</si>
  <si>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</si>
  <si>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</si>
  <si>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</si>
  <si>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</si>
  <si>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</si>
  <si>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</si>
  <si>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</si>
  <si>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</si>
  <si>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</si>
  <si>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</si>
  <si>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</si>
  <si>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</si>
  <si>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</si>
  <si>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</si>
  <si>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</si>
  <si>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</si>
  <si>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</si>
  <si>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</si>
  <si>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</si>
  <si>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</si>
  <si>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</si>
  <si>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</si>
  <si>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</si>
  <si>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</si>
  <si>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</si>
  <si>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</si>
  <si>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</si>
  <si>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</si>
  <si>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</si>
  <si>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</si>
  <si>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</si>
  <si>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</si>
  <si>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</si>
  <si>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</si>
  <si>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</si>
  <si>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</si>
  <si>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</si>
  <si>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</si>
  <si>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</si>
  <si>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</si>
  <si>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</si>
  <si>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</si>
  <si>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</si>
  <si>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</si>
  <si>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</si>
  <si>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</si>
  <si>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</si>
  <si>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</si>
  <si>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</si>
  <si>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</si>
  <si>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</si>
  <si>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</si>
  <si>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</si>
  <si>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</si>
  <si>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</si>
  <si>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</si>
  <si>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</si>
  <si>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</si>
  <si>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</si>
  <si>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</si>
  <si>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</si>
  <si>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</si>
  <si>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</si>
  <si>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</si>
  <si>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</si>
  <si>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</si>
  <si>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</si>
  <si>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</si>
  <si>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</si>
  <si>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</si>
  <si>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</si>
  <si>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</si>
  <si>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</si>
  <si>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</si>
  <si>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</si>
  <si>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</si>
  <si>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</si>
  <si>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</si>
  <si>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</si>
  <si>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</si>
  <si>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</si>
  <si>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</si>
  <si>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</si>
  <si>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</si>
  <si>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</si>
  <si>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</si>
  <si>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</si>
  <si>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</si>
  <si>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</si>
  <si>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</si>
  <si>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</si>
  <si>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</si>
  <si>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</si>
  <si>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</si>
  <si>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</si>
  <si>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</si>
  <si>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</si>
  <si>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</si>
  <si>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</si>
  <si>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</si>
  <si>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</si>
  <si>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</si>
  <si>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</si>
  <si>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</si>
  <si>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</si>
  <si>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</si>
  <si>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</si>
  <si>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</si>
  <si>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</si>
  <si>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</si>
  <si>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</si>
  <si>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</si>
  <si>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</si>
  <si>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</si>
  <si>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</si>
  <si>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</si>
  <si>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</si>
  <si>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</si>
  <si>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</si>
  <si>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</si>
  <si>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</si>
  <si>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</si>
  <si>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</si>
  <si>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</si>
  <si>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</si>
  <si>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</si>
  <si>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</si>
  <si>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</si>
  <si>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</si>
  <si>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</si>
  <si>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</si>
  <si>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</si>
  <si>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</si>
  <si>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</si>
  <si>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</si>
  <si>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</si>
  <si>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</si>
  <si>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</si>
  <si>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</si>
  <si>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</si>
  <si>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</si>
  <si>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</si>
  <si>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</si>
  <si>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</si>
  <si>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</si>
  <si>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</si>
  <si>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</si>
  <si>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</si>
  <si>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</si>
  <si>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</si>
  <si>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</si>
  <si>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</si>
  <si>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</si>
  <si>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</si>
  <si>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</si>
  <si>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</si>
  <si>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</si>
  <si>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</si>
  <si>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</si>
  <si>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</si>
  <si>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</si>
  <si>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</si>
  <si>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</si>
  <si>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</si>
  <si>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</si>
  <si>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</si>
  <si>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</si>
  <si>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</si>
  <si>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</si>
  <si>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</si>
  <si>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</si>
  <si>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</si>
  <si>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</si>
  <si>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</si>
  <si>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</si>
  <si>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</si>
  <si>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</si>
  <si>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</si>
  <si>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</si>
  <si>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</si>
  <si>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</si>
  <si>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</si>
  <si>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</si>
  <si>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</si>
  <si>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</si>
  <si>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</si>
  <si>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</si>
  <si>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</si>
  <si>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</si>
  <si>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</si>
  <si>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</si>
  <si>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</si>
  <si>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</si>
  <si>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</si>
  <si>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</si>
  <si>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</si>
  <si>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</si>
  <si>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</si>
  <si>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</si>
  <si>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</si>
  <si>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</si>
  <si>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</si>
  <si>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</si>
  <si>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</si>
  <si>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</si>
  <si>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</si>
  <si>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</si>
  <si>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</si>
  <si>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</si>
  <si>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</si>
  <si>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</si>
  <si>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</si>
  <si>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</si>
  <si>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</si>
  <si>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</si>
  <si>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</si>
  <si>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</si>
  <si>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</si>
  <si>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</si>
  <si>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</si>
  <si>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</si>
  <si>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</si>
  <si>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</si>
  <si>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</si>
  <si>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</si>
  <si>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</si>
  <si>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</si>
  <si>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</si>
  <si>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</si>
  <si>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</si>
  <si>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</si>
  <si>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</si>
  <si>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</si>
  <si>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</si>
  <si>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</si>
  <si>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</si>
  <si>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</si>
  <si>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</si>
  <si>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</si>
  <si>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</si>
  <si>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</si>
  <si>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</si>
  <si>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</si>
  <si>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</si>
  <si>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</si>
  <si>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</si>
  <si>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</si>
  <si>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</si>
  <si>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</si>
  <si>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</si>
  <si>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</si>
  <si>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</si>
  <si>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</si>
  <si>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</si>
  <si>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</si>
  <si>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</si>
  <si>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</si>
  <si>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</si>
  <si>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</si>
  <si>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</si>
  <si>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</si>
  <si>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</si>
  <si>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</si>
  <si>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</si>
  <si>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</si>
  <si>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</si>
  <si>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</si>
  <si>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</si>
  <si>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</si>
  <si>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</si>
  <si>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</si>
  <si>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</si>
  <si>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</si>
  <si>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</si>
  <si>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</si>
  <si>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</si>
  <si>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</si>
  <si>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</si>
  <si>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</si>
  <si>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</si>
  <si>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</si>
  <si>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</si>
  <si>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</si>
  <si>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</si>
  <si>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</si>
  <si>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</si>
  <si>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</si>
  <si>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</si>
  <si>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</si>
  <si>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</si>
  <si>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</si>
  <si>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</si>
  <si>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</si>
  <si>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</si>
  <si>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</si>
  <si>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</si>
  <si>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</si>
  <si>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</si>
  <si>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</si>
  <si>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</si>
  <si>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</si>
  <si>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</si>
  <si>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</si>
  <si>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</si>
  <si>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</si>
  <si>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</si>
  <si>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</si>
  <si>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</si>
  <si>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</si>
  <si>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</si>
  <si>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</si>
  <si>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</si>
  <si>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</si>
  <si>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</si>
  <si>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</si>
  <si>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</si>
  <si>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</si>
  <si>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</si>
  <si>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</si>
  <si>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</si>
  <si>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</si>
  <si>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</si>
  <si>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</si>
  <si>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</si>
  <si>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</si>
  <si>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</si>
  <si>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</si>
  <si>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</si>
  <si>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</si>
  <si>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</si>
  <si>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</si>
  <si>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</si>
  <si>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</si>
  <si>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</si>
  <si>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</si>
  <si>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</si>
  <si>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</si>
  <si>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</si>
  <si>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</si>
  <si>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</si>
  <si>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</si>
  <si>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</si>
  <si>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</si>
  <si>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</si>
  <si>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</si>
  <si>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</si>
  <si>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</si>
  <si>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</si>
  <si>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</si>
  <si>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</si>
  <si>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</si>
  <si>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</si>
  <si>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</si>
  <si>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</si>
  <si>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</si>
  <si>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</si>
  <si>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</si>
  <si>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</si>
  <si>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</si>
  <si>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</si>
  <si>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</si>
  <si>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</si>
  <si>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</si>
  <si>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</si>
  <si>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</si>
  <si>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</si>
  <si>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</si>
  <si>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</si>
  <si>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</si>
  <si>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</si>
  <si>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</si>
  <si>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</si>
  <si>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</si>
  <si>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</si>
  <si>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</si>
  <si>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</si>
  <si>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</si>
  <si>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</si>
  <si>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</si>
  <si>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</si>
  <si>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</si>
  <si>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</si>
  <si>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</si>
  <si>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</si>
  <si>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</si>
  <si>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</si>
  <si>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</si>
  <si>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</si>
  <si>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</si>
  <si>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</si>
  <si>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</si>
  <si>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</si>
  <si>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</si>
  <si>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</si>
  <si>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</si>
  <si>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</si>
  <si>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</si>
  <si>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</si>
  <si>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</si>
  <si>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</si>
  <si>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</si>
  <si>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</si>
  <si>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</si>
  <si>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</si>
  <si>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</si>
  <si>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</si>
  <si>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</si>
  <si>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</si>
  <si>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</si>
  <si>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</si>
  <si>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</si>
  <si>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</si>
  <si>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</si>
  <si>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</si>
  <si>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</si>
  <si>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</si>
  <si>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</si>
  <si>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</si>
  <si>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</si>
  <si>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</si>
  <si>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</si>
  <si>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</si>
  <si>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</si>
  <si>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</si>
  <si>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</si>
  <si>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</si>
  <si>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</si>
  <si>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</si>
  <si>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</si>
  <si>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</si>
  <si>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</si>
  <si>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</si>
  <si>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</si>
  <si>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</si>
  <si>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</si>
  <si>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</si>
  <si>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</si>
  <si>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</si>
  <si>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</si>
  <si>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</si>
  <si>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</si>
  <si>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</si>
  <si>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</si>
  <si>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</si>
  <si>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</si>
  <si>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</si>
  <si>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</si>
  <si>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</si>
  <si>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</si>
  <si>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</si>
  <si>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</si>
  <si>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</si>
  <si>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</si>
  <si>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</si>
  <si>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</si>
  <si>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</si>
  <si>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</si>
  <si>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</si>
  <si>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</si>
  <si>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</si>
  <si>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</si>
  <si>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</si>
  <si>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</si>
  <si>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</si>
  <si>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</si>
  <si>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</si>
  <si>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</si>
  <si>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</si>
  <si>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</si>
  <si>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</si>
  <si>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</si>
  <si>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</si>
  <si>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</si>
  <si>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</si>
  <si>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</si>
  <si>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</si>
  <si>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</si>
  <si>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</si>
  <si>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</si>
  <si>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</si>
  <si>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</si>
  <si>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</si>
  <si>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</si>
  <si>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</si>
  <si>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</si>
  <si>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</si>
  <si>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</si>
  <si>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</si>
  <si>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</si>
  <si>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</si>
  <si>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</si>
  <si>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</si>
  <si>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</si>
  <si>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</si>
  <si>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</si>
  <si>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</si>
  <si>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</si>
  <si>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</si>
  <si>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</si>
  <si>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</si>
  <si>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</si>
  <si>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</si>
  <si>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</si>
  <si>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</si>
  <si>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</si>
  <si>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</si>
  <si>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</si>
  <si>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</si>
  <si>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</si>
  <si>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</si>
  <si>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</si>
  <si>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</si>
  <si>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</si>
  <si>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</si>
  <si>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</si>
  <si>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</si>
  <si>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</si>
  <si>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</si>
  <si>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</si>
  <si>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</si>
  <si>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</si>
  <si>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</si>
  <si>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</si>
  <si>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</si>
  <si>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</si>
  <si>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</si>
  <si>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</si>
  <si>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</si>
  <si>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</si>
  <si>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</si>
  <si>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</si>
  <si>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</si>
  <si>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</si>
  <si>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</si>
  <si>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</si>
  <si>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</si>
  <si>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</si>
  <si>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</si>
  <si>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</si>
  <si>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</si>
  <si>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</si>
  <si>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</si>
  <si>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</si>
  <si>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</si>
  <si>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</si>
  <si>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</si>
  <si>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</si>
  <si>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</si>
  <si>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</si>
  <si>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</si>
  <si>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</si>
  <si>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</si>
  <si>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</si>
  <si>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</si>
  <si>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</si>
  <si>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</si>
  <si>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</si>
  <si>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</si>
  <si>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</si>
  <si>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</si>
  <si>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</si>
  <si>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</si>
  <si>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</si>
  <si>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</si>
  <si>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</si>
  <si>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</si>
  <si>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</si>
  <si>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</si>
  <si>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</si>
  <si>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</si>
  <si>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</si>
  <si>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</si>
  <si>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</si>
  <si>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</si>
  <si>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</si>
  <si>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</si>
  <si>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</si>
  <si>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</si>
  <si>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</si>
  <si>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</si>
  <si>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</si>
  <si>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</si>
  <si>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</si>
  <si>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</si>
  <si>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</si>
  <si>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</si>
  <si>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</si>
  <si>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</si>
  <si>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</si>
  <si>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</si>
  <si>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</si>
  <si>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</si>
  <si>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</si>
  <si>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</si>
  <si>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</si>
  <si>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</si>
  <si>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</si>
  <si>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</si>
  <si>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</si>
  <si>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</si>
  <si>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</si>
  <si>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</si>
  <si>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</si>
  <si>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</si>
  <si>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</si>
  <si>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</si>
  <si>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</si>
  <si>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</si>
  <si>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</si>
  <si>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</si>
  <si>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</si>
  <si>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</si>
  <si>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</si>
  <si>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</si>
  <si>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</si>
  <si>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</si>
  <si>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</si>
  <si>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</si>
  <si>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</si>
  <si>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</si>
  <si>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</si>
  <si>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</si>
  <si>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</si>
  <si>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</si>
  <si>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</si>
  <si>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</si>
  <si>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</si>
  <si>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</si>
  <si>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</si>
  <si>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</si>
  <si>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</si>
  <si>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</si>
  <si>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</si>
  <si>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</si>
  <si>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</si>
  <si>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</si>
  <si>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</si>
  <si>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</si>
  <si>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</si>
  <si>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</si>
  <si>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</si>
  <si>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</si>
  <si>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</si>
  <si>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</si>
  <si>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</si>
  <si>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</si>
  <si>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</si>
  <si>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</si>
  <si>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</si>
  <si>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</si>
  <si>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</si>
  <si>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</si>
  <si>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</si>
  <si>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</si>
  <si>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</si>
  <si>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</si>
  <si>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</si>
  <si>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</si>
  <si>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</si>
  <si>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</si>
  <si>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</si>
  <si>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</si>
  <si>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</si>
  <si>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</si>
  <si>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</si>
  <si>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</si>
  <si>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</si>
  <si>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</si>
  <si>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</si>
  <si>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</si>
  <si>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</si>
  <si>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</si>
  <si>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</si>
  <si>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</si>
  <si>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</si>
  <si>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</si>
  <si>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</si>
  <si>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</si>
  <si>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</si>
  <si>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</si>
  <si>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</si>
  <si>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</si>
  <si>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</si>
  <si>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</si>
  <si>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</si>
  <si>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</si>
  <si>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</si>
  <si>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</si>
  <si>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</si>
  <si>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</si>
  <si>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</si>
  <si>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</si>
  <si>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</si>
  <si>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</si>
  <si>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</si>
  <si>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</si>
  <si>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</si>
  <si>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</si>
  <si>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</si>
  <si>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</si>
  <si>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</si>
  <si>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</si>
  <si>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</si>
  <si>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</si>
  <si>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</si>
  <si>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</si>
  <si>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</si>
  <si>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</si>
  <si>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</si>
  <si>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</si>
  <si>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</si>
  <si>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</si>
  <si>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</si>
  <si>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</si>
  <si>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</si>
  <si>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</si>
  <si>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</si>
  <si>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</si>
  <si>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</si>
  <si>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</si>
  <si>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</si>
  <si>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</si>
  <si>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</si>
  <si>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</si>
  <si>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</si>
  <si>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</si>
  <si>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</si>
  <si>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</si>
  <si>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</si>
  <si>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</si>
  <si>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</si>
  <si>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</si>
  <si>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</si>
  <si>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</si>
  <si>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</si>
  <si>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</si>
  <si>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</si>
  <si>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</si>
  <si>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</si>
  <si>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</si>
  <si>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</si>
  <si>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</si>
  <si>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</si>
  <si>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</si>
  <si>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</si>
  <si>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</si>
  <si>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</si>
  <si>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</si>
  <si>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</si>
  <si>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</si>
  <si>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</si>
  <si>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</si>
  <si>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</si>
  <si>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</si>
  <si>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</si>
  <si>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</si>
  <si>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</si>
  <si>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</si>
  <si>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</si>
  <si>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</si>
  <si>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</si>
  <si>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</si>
  <si>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</si>
  <si>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</si>
  <si>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</si>
  <si>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</si>
  <si>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</si>
  <si>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</si>
  <si>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</si>
  <si>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</si>
  <si>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</si>
  <si>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</si>
  <si>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</si>
  <si>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</si>
  <si>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</si>
  <si>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</si>
  <si>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</si>
  <si>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</si>
  <si>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</si>
  <si>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</si>
  <si>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</si>
  <si>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</si>
  <si>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</si>
  <si>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</si>
  <si>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</si>
  <si>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</si>
  <si>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</si>
  <si>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</si>
  <si>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</si>
  <si>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</si>
  <si>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</si>
  <si>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</si>
  <si>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</si>
  <si>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</si>
  <si>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</si>
  <si>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</si>
  <si>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</si>
  <si>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</si>
  <si>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</si>
  <si>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</si>
  <si>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</si>
  <si>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</si>
  <si>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</si>
  <si>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</si>
  <si>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</si>
  <si>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</si>
  <si>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</si>
  <si>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</si>
  <si>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</si>
  <si>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</si>
  <si>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</si>
  <si>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</si>
  <si>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</si>
  <si>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</si>
  <si>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</si>
  <si>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</si>
  <si>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</si>
  <si>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</si>
  <si>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</si>
  <si>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</si>
  <si>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</si>
  <si>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</si>
  <si>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</si>
  <si>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</si>
  <si>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</si>
  <si>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</si>
  <si>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</si>
  <si>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</si>
  <si>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</si>
  <si>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</si>
  <si>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</si>
  <si>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</si>
  <si>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</si>
  <si>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</si>
  <si>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</si>
  <si>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</si>
  <si>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</si>
  <si>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</si>
  <si>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</si>
  <si>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</si>
  <si>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</si>
  <si>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</si>
  <si>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</si>
  <si>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</si>
  <si>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</si>
  <si>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</si>
  <si>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</si>
  <si>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</si>
  <si>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</si>
  <si>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</si>
  <si>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</si>
  <si>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</si>
  <si>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</si>
  <si>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</si>
  <si>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</si>
  <si>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</si>
  <si>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</si>
  <si>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</si>
  <si>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</si>
  <si>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</si>
  <si>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</si>
  <si>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</si>
  <si>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</si>
  <si>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</si>
  <si>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</si>
  <si>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</si>
  <si>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</si>
  <si>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</si>
  <si>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</si>
  <si>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</si>
  <si>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</si>
  <si>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</si>
  <si>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</si>
  <si>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</si>
  <si>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</si>
  <si>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</si>
  <si>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</si>
  <si>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</si>
  <si>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</si>
  <si>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</si>
  <si>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</si>
  <si>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</si>
  <si>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</si>
  <si>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</si>
  <si>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</si>
  <si>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</si>
  <si>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</si>
  <si>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</si>
  <si>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</si>
  <si>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</si>
  <si>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</si>
  <si>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</si>
  <si>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</si>
  <si>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</si>
  <si>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</si>
  <si>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</si>
  <si>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</si>
  <si>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</si>
  <si>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</si>
  <si>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</si>
  <si>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</si>
  <si>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</si>
  <si>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</si>
  <si>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</si>
  <si>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</si>
  <si>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</si>
  <si>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</si>
  <si>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</si>
  <si>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</si>
  <si>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</si>
  <si>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</si>
  <si>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</si>
  <si>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</si>
  <si>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</si>
  <si>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</si>
  <si>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</si>
  <si>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</si>
  <si>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</si>
  <si>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</si>
  <si>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</si>
  <si>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</si>
  <si>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</si>
  <si>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</si>
  <si>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</si>
  <si>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</si>
  <si>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</si>
  <si>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</si>
  <si>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</si>
  <si>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</si>
  <si>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</si>
  <si>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</si>
  <si>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</si>
  <si>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</si>
  <si>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</si>
  <si>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</si>
  <si>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</si>
  <si>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</si>
  <si>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</si>
  <si>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</si>
  <si>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</si>
  <si>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</si>
  <si>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</si>
  <si>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</si>
  <si>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</si>
  <si>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</si>
  <si>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</si>
  <si>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</si>
  <si>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</si>
  <si>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</si>
  <si>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</si>
  <si>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</si>
  <si>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</si>
  <si>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</si>
  <si>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</si>
  <si>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</si>
  <si>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</si>
  <si>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</si>
  <si>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</si>
  <si>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</si>
  <si>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</si>
  <si>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</si>
  <si>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</si>
  <si>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</si>
  <si>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</si>
  <si>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</si>
  <si>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</si>
  <si>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</si>
  <si>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</si>
  <si>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</si>
  <si>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</si>
  <si>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</si>
  <si>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</si>
  <si>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</si>
  <si>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</si>
  <si>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</si>
  <si>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</si>
  <si>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</si>
  <si>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</si>
  <si>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</si>
  <si>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</si>
  <si>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</si>
  <si>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</si>
  <si>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</si>
  <si>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</si>
  <si>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</si>
  <si>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</si>
  <si>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</si>
  <si>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</si>
  <si>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</si>
  <si>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</si>
  <si>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</si>
  <si>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</si>
  <si>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</si>
  <si>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</si>
  <si>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</si>
  <si>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</si>
  <si>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</si>
  <si>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</si>
  <si>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</si>
  <si>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</si>
  <si>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</si>
  <si>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</si>
  <si>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</si>
  <si>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</si>
  <si>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</si>
  <si>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</si>
  <si>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</si>
  <si>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</si>
  <si>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</si>
  <si>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</si>
  <si>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</si>
  <si>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</si>
  <si>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</si>
  <si>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</si>
  <si>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</si>
  <si>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</si>
  <si>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</si>
  <si>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</si>
  <si>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</si>
  <si>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</si>
  <si>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</si>
  <si>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</si>
  <si>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</si>
  <si>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</si>
  <si>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</si>
  <si>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</si>
  <si>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</si>
  <si>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</si>
  <si>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</si>
  <si>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</si>
  <si>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</si>
  <si>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</si>
  <si>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</si>
  <si>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</si>
  <si>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</si>
  <si>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</si>
  <si>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</si>
  <si>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</si>
  <si>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</si>
  <si>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</si>
  <si>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</si>
  <si>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</si>
  <si>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</si>
  <si>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</si>
  <si>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</si>
  <si>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</si>
  <si>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</si>
  <si>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</si>
  <si>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</si>
  <si>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</si>
  <si>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</si>
  <si>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</si>
  <si>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</si>
  <si>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</si>
  <si>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</si>
  <si>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</si>
  <si>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</si>
  <si>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</si>
  <si>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</si>
  <si>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</si>
  <si>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</si>
  <si>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</si>
  <si>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</si>
  <si>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</si>
  <si>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</si>
  <si>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</si>
  <si>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</si>
  <si>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</si>
  <si>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</si>
  <si>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</si>
  <si>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</si>
  <si>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</si>
  <si>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</si>
  <si>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</si>
  <si>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</si>
  <si>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</si>
  <si>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</si>
  <si>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</si>
  <si>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</si>
  <si>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</si>
  <si>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</si>
  <si>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</si>
  <si>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</si>
  <si>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</si>
  <si>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</si>
  <si>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</si>
  <si>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</si>
  <si>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</si>
  <si>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</si>
  <si>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</si>
  <si>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</si>
  <si>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</si>
  <si>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</si>
  <si>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</si>
  <si>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</si>
  <si>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</si>
  <si>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</si>
  <si>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</si>
  <si>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</si>
  <si>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</si>
  <si>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</si>
  <si>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</si>
  <si>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</si>
  <si>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</si>
  <si>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</si>
  <si>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</si>
  <si>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</si>
  <si>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</si>
  <si>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</si>
  <si>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</si>
  <si>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</si>
  <si>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</si>
  <si>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</si>
  <si>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</si>
  <si>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</si>
  <si>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</si>
  <si>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</si>
  <si>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</si>
  <si>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</si>
  <si>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</si>
  <si>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</si>
  <si>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</si>
  <si>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</si>
  <si>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</si>
  <si>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</si>
  <si>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</si>
  <si>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</si>
  <si>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</si>
  <si>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</si>
  <si>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</si>
  <si>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</si>
  <si>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</si>
  <si>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</si>
  <si>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</si>
  <si>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</si>
  <si>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</si>
  <si>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</si>
  <si>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</si>
  <si>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</si>
  <si>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</si>
  <si>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</si>
  <si>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</si>
  <si>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</si>
  <si>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</si>
  <si>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</si>
  <si>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</si>
  <si>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</si>
  <si>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</si>
  <si>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</si>
  <si>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</si>
  <si>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</si>
  <si>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</si>
  <si>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</si>
  <si>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</si>
  <si>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</si>
  <si>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</si>
  <si>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</si>
  <si>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</si>
  <si>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</si>
  <si>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</si>
  <si>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</si>
  <si>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</si>
  <si>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</si>
  <si>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</si>
  <si>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</si>
  <si>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</si>
  <si>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</si>
  <si>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</si>
  <si>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</si>
  <si>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</si>
  <si>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</si>
  <si>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</si>
  <si>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</si>
  <si>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</si>
  <si>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</si>
  <si>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</si>
  <si>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</si>
  <si>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</si>
  <si>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</si>
  <si>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</si>
  <si>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</si>
  <si>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</si>
  <si>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</si>
  <si>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</si>
  <si>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</si>
  <si>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</si>
  <si>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</si>
  <si>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</si>
  <si>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</si>
  <si>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</si>
  <si>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</si>
  <si>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</si>
  <si>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</si>
  <si>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</si>
  <si>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</si>
  <si>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</si>
  <si>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</si>
  <si>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</si>
  <si>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</si>
  <si>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</si>
  <si>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</si>
  <si>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</si>
  <si>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</si>
  <si>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</si>
  <si>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</si>
  <si>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</si>
  <si>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</si>
  <si>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</si>
  <si>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</si>
  <si>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</si>
  <si>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</si>
  <si>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</si>
  <si>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</si>
  <si>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</si>
  <si>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</si>
  <si>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</si>
  <si>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</si>
  <si>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</si>
  <si>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</si>
  <si>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</si>
  <si>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</si>
  <si>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</si>
  <si>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</si>
  <si>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</si>
  <si>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</si>
  <si>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</si>
  <si>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</si>
  <si>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</si>
  <si>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</si>
  <si>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</si>
  <si>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</si>
  <si>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</si>
  <si>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</si>
  <si>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</si>
  <si>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</si>
  <si>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</si>
  <si>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</si>
  <si>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</si>
  <si>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</si>
  <si>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</si>
  <si>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</si>
  <si>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</si>
  <si>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</si>
  <si>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</si>
  <si>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</si>
  <si>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</si>
  <si>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</si>
  <si>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</si>
  <si>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</si>
  <si>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</si>
  <si>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</si>
  <si>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</si>
  <si>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</si>
  <si>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</si>
  <si>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</si>
  <si>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</si>
  <si>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</si>
  <si>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</si>
  <si>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</si>
  <si>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</si>
  <si>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</si>
  <si>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</si>
  <si>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</si>
  <si>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</si>
  <si>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</si>
  <si>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</si>
  <si>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</si>
  <si>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</si>
  <si>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</si>
  <si>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</si>
  <si>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</si>
  <si>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</si>
  <si>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</si>
  <si>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</si>
  <si>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</si>
  <si>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</si>
  <si>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</si>
  <si>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</si>
  <si>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</si>
  <si>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</si>
  <si>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</si>
  <si>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</si>
  <si>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</si>
  <si>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</si>
  <si>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</si>
  <si>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</si>
  <si>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</si>
  <si>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</si>
  <si>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</si>
  <si>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</si>
  <si>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</si>
  <si>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</si>
  <si>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</si>
  <si>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</si>
  <si>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</si>
  <si>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</si>
  <si>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</si>
  <si>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</si>
  <si>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</si>
  <si>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</si>
  <si>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</si>
  <si>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</si>
  <si>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</si>
  <si>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</si>
  <si>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</si>
  <si>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</si>
  <si>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</si>
  <si>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</si>
  <si>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</si>
  <si>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</si>
  <si>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</si>
  <si>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</si>
  <si>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</si>
  <si>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</si>
  <si>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</si>
  <si>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</si>
  <si>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</si>
  <si>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</si>
  <si>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</si>
  <si>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</si>
  <si>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</si>
  <si>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</si>
  <si>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</si>
  <si>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</si>
  <si>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</si>
  <si>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</si>
  <si>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</si>
  <si>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</si>
  <si>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</si>
  <si>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</si>
  <si>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</si>
  <si>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</si>
  <si>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</si>
  <si>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</si>
  <si>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</si>
  <si>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</si>
  <si>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</si>
  <si>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</si>
  <si>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</si>
  <si>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</si>
  <si>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</si>
  <si>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</si>
  <si>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</si>
  <si>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</si>
  <si>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</si>
  <si>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</si>
  <si>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</si>
  <si>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</si>
  <si>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</si>
  <si>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</si>
  <si>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</si>
  <si>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</si>
  <si>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</si>
  <si>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</si>
  <si>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</si>
  <si>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</si>
  <si>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</si>
  <si>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</si>
  <si>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</si>
  <si>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</si>
  <si>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</si>
  <si>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</si>
  <si>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</si>
  <si>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</si>
  <si>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</si>
  <si>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</si>
  <si>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</si>
  <si>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</si>
  <si>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</si>
  <si>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</si>
  <si>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</si>
  <si>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</si>
  <si>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</si>
  <si>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</si>
  <si>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</si>
  <si>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</si>
  <si>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</si>
  <si>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</si>
  <si>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</si>
  <si>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</si>
  <si>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</si>
  <si>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</si>
  <si>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</si>
  <si>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</si>
  <si>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</si>
  <si>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</si>
  <si>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</si>
  <si>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</si>
  <si>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</si>
  <si>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</si>
  <si>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</si>
  <si>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</si>
  <si>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</si>
  <si>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</si>
  <si>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</si>
  <si>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</si>
  <si>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</si>
  <si>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</si>
  <si>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</si>
  <si>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</si>
  <si>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</si>
  <si>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</si>
  <si>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</si>
  <si>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</si>
  <si>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</si>
  <si>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</si>
  <si>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</si>
  <si>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</si>
  <si>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</si>
  <si>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</si>
  <si>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</si>
  <si>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</si>
  <si>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</si>
  <si>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</si>
  <si>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</si>
  <si>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</si>
  <si>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</si>
  <si>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</si>
  <si>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</si>
  <si>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</si>
  <si>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</si>
  <si>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</si>
  <si>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</si>
  <si>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</si>
  <si>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</si>
  <si>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</si>
  <si>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</si>
  <si>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</si>
  <si>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</si>
  <si>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</si>
  <si>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</si>
  <si>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</si>
  <si>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</si>
  <si>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</si>
  <si>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</si>
  <si>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</si>
  <si>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</si>
  <si>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</si>
  <si>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</si>
  <si>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</si>
  <si>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</si>
  <si>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</si>
  <si>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</si>
  <si>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</si>
  <si>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</si>
  <si>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</si>
  <si>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</si>
  <si>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</si>
  <si>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</si>
  <si>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</si>
  <si>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</si>
  <si>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</si>
  <si>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</si>
  <si>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</si>
  <si>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</si>
  <si>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</si>
  <si>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</si>
  <si>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</si>
  <si>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</si>
  <si>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</si>
  <si>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</si>
  <si>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</si>
  <si>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</si>
  <si>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</si>
  <si>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</si>
  <si>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</si>
  <si>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</si>
  <si>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</si>
  <si>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</si>
  <si>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</si>
  <si>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</si>
  <si>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</si>
  <si>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</si>
  <si>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</si>
  <si>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</si>
  <si>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</si>
  <si>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</si>
  <si>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</si>
  <si>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</si>
  <si>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</si>
  <si>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</si>
  <si>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</si>
  <si>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</si>
  <si>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</si>
  <si>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</si>
  <si>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</si>
  <si>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</si>
  <si>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</si>
  <si>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</si>
  <si>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</si>
  <si>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</si>
  <si>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</si>
  <si>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</si>
  <si>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</si>
  <si>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</si>
  <si>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</si>
  <si>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</si>
  <si>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</si>
  <si>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</si>
  <si>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</si>
  <si>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</si>
  <si>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</si>
  <si>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</si>
  <si>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</si>
  <si>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</si>
  <si>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</si>
  <si>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</si>
  <si>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</si>
  <si>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</si>
  <si>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</si>
  <si>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</si>
  <si>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</si>
  <si>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</si>
  <si>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</si>
  <si>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</si>
  <si>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</si>
  <si>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</si>
  <si>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</si>
  <si>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</si>
  <si>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</si>
  <si>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</si>
  <si>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</si>
  <si>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</si>
  <si>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</si>
  <si>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</si>
  <si>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</si>
  <si>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</si>
  <si>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</si>
  <si>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</si>
  <si>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</si>
  <si>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</si>
  <si>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</si>
  <si>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</si>
  <si>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</si>
  <si>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</si>
  <si>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</si>
  <si>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</si>
  <si>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</si>
  <si>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</si>
  <si>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</si>
  <si>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</si>
  <si>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</si>
  <si>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</si>
  <si>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</si>
  <si>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</si>
  <si>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</si>
  <si>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</si>
  <si>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</si>
  <si>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</si>
  <si>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</si>
  <si>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</si>
  <si>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</si>
  <si>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</si>
  <si>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</si>
  <si>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</si>
  <si>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</si>
  <si>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</si>
  <si>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</si>
  <si>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</si>
  <si>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</si>
  <si>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</si>
  <si>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</si>
  <si>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</si>
  <si>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</si>
  <si>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</si>
  <si>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</si>
  <si>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</si>
  <si>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</si>
  <si>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</si>
  <si>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</si>
  <si>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</si>
  <si>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</si>
  <si>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</si>
  <si>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</si>
  <si>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</si>
  <si>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</si>
  <si>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</si>
  <si>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</si>
  <si>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</si>
  <si>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</si>
  <si>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</si>
  <si>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</si>
  <si>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</si>
  <si>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</si>
  <si>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</si>
  <si>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</si>
  <si>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</si>
  <si>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</si>
  <si>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</si>
  <si>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</si>
  <si>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</si>
  <si>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</si>
  <si>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</si>
  <si>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</si>
  <si>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</si>
  <si>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</si>
  <si>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</si>
  <si>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</si>
  <si>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</si>
  <si>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</si>
  <si>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</si>
  <si>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</si>
  <si>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</si>
  <si>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</si>
  <si>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</si>
  <si>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</si>
  <si>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</si>
  <si>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</si>
  <si>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</si>
  <si>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</si>
  <si>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</si>
  <si>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</si>
  <si>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</si>
  <si>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</si>
  <si>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</si>
  <si>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</si>
  <si>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</si>
  <si>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</si>
  <si>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</si>
  <si>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</si>
  <si>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</si>
  <si>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</si>
  <si>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</si>
  <si>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</si>
  <si>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</si>
  <si>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</si>
  <si>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</si>
  <si>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</si>
  <si>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</si>
  <si>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</si>
  <si>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</si>
  <si>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</si>
  <si>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</si>
  <si>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</si>
  <si>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</si>
  <si>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</si>
  <si>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</si>
  <si>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</si>
  <si>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</si>
  <si>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</si>
  <si>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</si>
  <si>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</si>
  <si>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</si>
  <si>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</si>
  <si>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</si>
  <si>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</si>
  <si>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</si>
  <si>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</si>
  <si>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</si>
  <si>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</si>
  <si>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</si>
  <si>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</si>
  <si>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</si>
  <si>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</si>
  <si>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</si>
  <si>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</si>
  <si>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</si>
  <si>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</si>
  <si>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</si>
  <si>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</si>
  <si>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</si>
  <si>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</si>
  <si>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</si>
  <si>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</si>
  <si>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</si>
  <si>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</si>
  <si>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</si>
  <si>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</si>
  <si>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</si>
  <si>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</si>
  <si>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</si>
  <si>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</si>
  <si>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</si>
  <si>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</si>
  <si>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</si>
  <si>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</si>
  <si>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</si>
  <si>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</si>
  <si>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</si>
  <si>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</si>
  <si>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</si>
  <si>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</si>
  <si>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</si>
  <si>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</si>
  <si>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</si>
  <si>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</si>
  <si>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</si>
  <si>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</si>
  <si>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</si>
  <si>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</si>
  <si>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</si>
  <si>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</si>
  <si>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</si>
  <si>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</si>
  <si>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</si>
  <si>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</si>
  <si>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</si>
  <si>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</si>
  <si>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</si>
  <si>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</si>
  <si>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</si>
  <si>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</si>
  <si>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</si>
  <si>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</si>
  <si>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</si>
  <si>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</si>
  <si>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</si>
  <si>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</si>
  <si>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</si>
  <si>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</si>
  <si>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</si>
  <si>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</si>
  <si>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</si>
  <si>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</si>
  <si>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</si>
  <si>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</si>
  <si>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</si>
  <si>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</si>
  <si>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</si>
  <si>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</si>
  <si>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</si>
  <si>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</si>
  <si>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</si>
  <si>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</si>
  <si>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</si>
  <si>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</si>
  <si>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</si>
  <si>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</si>
  <si>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</si>
  <si>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</si>
  <si>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</si>
  <si>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</si>
  <si>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</si>
  <si>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</si>
  <si>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</si>
  <si>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</si>
  <si>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</si>
  <si>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</si>
  <si>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</si>
  <si>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</si>
  <si>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</si>
  <si>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</si>
  <si>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</si>
  <si>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</si>
  <si>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</si>
  <si>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</si>
  <si>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</si>
  <si>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</si>
  <si>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</si>
  <si>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</si>
  <si>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</si>
  <si>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</si>
  <si>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</si>
  <si>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</si>
  <si>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</si>
  <si>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</si>
  <si>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</si>
  <si>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</si>
  <si>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</si>
  <si>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</si>
  <si>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</si>
  <si>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</si>
  <si>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</si>
  <si>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</si>
  <si>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</si>
  <si>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</si>
  <si>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</si>
  <si>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</si>
  <si>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</si>
  <si>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</si>
  <si>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</si>
  <si>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</si>
  <si>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</si>
  <si>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</si>
  <si>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</si>
  <si>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</si>
  <si>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</si>
  <si>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</si>
  <si>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</si>
  <si>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</si>
  <si>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</si>
  <si>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</si>
  <si>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</si>
  <si>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</si>
  <si>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</si>
  <si>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</si>
  <si>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</si>
  <si>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</si>
  <si>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</si>
  <si>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</si>
  <si>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</si>
  <si>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</si>
  <si>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</si>
  <si>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</si>
  <si>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</si>
  <si>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</si>
  <si>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</si>
  <si>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</si>
  <si>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</si>
  <si>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</si>
  <si>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</si>
  <si>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</si>
  <si>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</si>
  <si>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</si>
  <si>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</si>
  <si>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</si>
  <si>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</si>
  <si>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</si>
  <si>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</si>
  <si>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</si>
  <si>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</si>
  <si>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</si>
  <si>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</si>
  <si>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</si>
  <si>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</si>
  <si>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</si>
  <si>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</si>
  <si>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</si>
  <si>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</si>
  <si>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</si>
  <si>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</si>
  <si>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</si>
  <si>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</si>
  <si>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</si>
  <si>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</si>
  <si>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</si>
  <si>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</si>
  <si>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</si>
  <si>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</si>
  <si>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</si>
  <si>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</si>
  <si>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</si>
  <si>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</si>
  <si>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</si>
  <si>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</si>
  <si>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</si>
  <si>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</si>
  <si>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</si>
  <si>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</si>
  <si>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</si>
  <si>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</si>
  <si>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</si>
  <si>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</si>
  <si>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</si>
  <si>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</si>
  <si>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</si>
  <si>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</si>
  <si>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</si>
  <si>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</si>
  <si>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</si>
  <si>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</si>
  <si>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</si>
  <si>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</si>
  <si>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</si>
  <si>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</si>
  <si>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</si>
  <si>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</si>
  <si>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</si>
  <si>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</si>
  <si>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</si>
  <si>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</si>
  <si>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</si>
  <si>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</si>
  <si>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</si>
  <si>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</si>
  <si>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</si>
  <si>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</si>
  <si>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</si>
  <si>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</si>
  <si>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</si>
  <si>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</si>
  <si>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</si>
  <si>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</si>
  <si>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</si>
  <si>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</si>
  <si>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</si>
  <si>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</si>
  <si>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</si>
  <si>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</si>
  <si>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</si>
  <si>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</si>
  <si>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</si>
  <si>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</si>
  <si>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</si>
  <si>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</si>
  <si>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</si>
  <si>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</si>
  <si>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</si>
  <si>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</si>
  <si>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</si>
  <si>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</si>
  <si>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</si>
  <si>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</si>
  <si>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</si>
  <si>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</si>
  <si>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</si>
  <si>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</si>
  <si>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</si>
  <si>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</si>
  <si>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</si>
  <si>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</si>
  <si>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</si>
  <si>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</si>
  <si>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</si>
  <si>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</si>
  <si>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</si>
  <si>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</si>
  <si>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</si>
  <si>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</si>
  <si>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</si>
  <si>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</si>
  <si>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</si>
  <si>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</si>
  <si>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</si>
  <si>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</si>
  <si>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</si>
  <si>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</si>
  <si>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</si>
  <si>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</si>
  <si>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</si>
  <si>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</si>
  <si>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</si>
  <si>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</si>
  <si>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</si>
  <si>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</si>
  <si>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</si>
  <si>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</si>
  <si>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</si>
  <si>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</si>
  <si>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</si>
  <si>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</si>
  <si>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</si>
  <si>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</si>
  <si>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</si>
  <si>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</si>
  <si>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</si>
  <si>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</si>
  <si>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</si>
  <si>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</si>
  <si>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</si>
  <si>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</si>
  <si>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</si>
  <si>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</si>
  <si>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</si>
  <si>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</si>
  <si>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</si>
  <si>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</si>
  <si>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</si>
  <si>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</si>
  <si>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</si>
  <si>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</si>
  <si>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</si>
  <si>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</si>
  <si>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</si>
  <si>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</si>
  <si>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</si>
  <si>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</si>
  <si>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</si>
  <si>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</si>
  <si>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</si>
  <si>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</si>
  <si>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</si>
  <si>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</si>
  <si>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</si>
  <si>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</si>
  <si>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</si>
  <si>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</si>
  <si>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</si>
  <si>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</si>
  <si>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</si>
  <si>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</si>
  <si>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</si>
  <si>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</si>
  <si>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</si>
  <si>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</si>
  <si>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</si>
  <si>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</si>
  <si>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</si>
  <si>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</si>
  <si>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</si>
  <si>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</si>
  <si>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</si>
  <si>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</si>
  <si>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</si>
  <si>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</si>
  <si>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</si>
  <si>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</si>
  <si>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</si>
  <si>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</si>
  <si>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</si>
  <si>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</si>
  <si>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</si>
  <si>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</si>
  <si>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</si>
  <si>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</si>
  <si>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</si>
  <si>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</si>
  <si>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</si>
  <si>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</si>
  <si>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</si>
  <si>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</si>
  <si>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</si>
  <si>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</si>
  <si>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</si>
  <si>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</si>
  <si>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</si>
  <si>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</si>
  <si>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</si>
  <si>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</si>
  <si>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</si>
  <si>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</si>
  <si>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</si>
  <si>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</si>
  <si>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</si>
  <si>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</si>
  <si>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</si>
  <si>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</si>
  <si>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</si>
  <si>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</si>
  <si>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</si>
  <si>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</si>
  <si>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</si>
  <si>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</si>
  <si>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</si>
  <si>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</si>
  <si>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</si>
  <si>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</si>
  <si>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</si>
  <si>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</si>
  <si>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</si>
  <si>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</si>
  <si>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</si>
  <si>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</si>
  <si>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</si>
  <si>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</si>
  <si>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</si>
  <si>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</si>
  <si>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</si>
  <si>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</si>
  <si>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</si>
  <si>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</si>
  <si>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</si>
  <si>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</si>
  <si>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</si>
  <si>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</si>
  <si>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</si>
  <si>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</si>
  <si>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</si>
  <si>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</si>
  <si>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</si>
  <si>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</si>
  <si>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</si>
  <si>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</si>
  <si>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</si>
  <si>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</si>
  <si>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</si>
  <si>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</si>
  <si>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</si>
  <si>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</si>
  <si>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</si>
  <si>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</si>
  <si>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</si>
  <si>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</si>
  <si>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</si>
  <si>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</si>
  <si>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</si>
  <si>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</si>
  <si>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</si>
  <si>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</si>
  <si>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</si>
  <si>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</si>
  <si>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</si>
  <si>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</si>
  <si>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</si>
  <si>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</si>
  <si>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</si>
  <si>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</si>
  <si>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</si>
  <si>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</si>
  <si>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</si>
  <si>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</si>
  <si>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</si>
  <si>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</si>
  <si>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</si>
  <si>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</si>
  <si>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</si>
  <si>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</si>
  <si>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</si>
  <si>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</si>
  <si>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</si>
  <si>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</si>
  <si>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</si>
  <si>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</si>
  <si>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</si>
  <si>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</si>
  <si>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</si>
  <si>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</si>
  <si>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</si>
  <si>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</si>
  <si>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</si>
  <si>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</si>
  <si>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</si>
  <si>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</si>
  <si>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</si>
  <si>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</si>
  <si>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</si>
  <si>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</si>
  <si>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</si>
  <si>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</si>
  <si>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</si>
  <si>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</si>
  <si>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</si>
  <si>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</si>
  <si>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</si>
  <si>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</si>
  <si>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</si>
  <si>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</si>
  <si>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</si>
  <si>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</si>
  <si>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</si>
  <si>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</si>
  <si>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</si>
  <si>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</si>
  <si>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</si>
  <si>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</si>
  <si>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</si>
  <si>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</si>
  <si>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</si>
  <si>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</si>
  <si>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</si>
  <si>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</si>
  <si>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</si>
  <si>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</si>
  <si>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</si>
  <si>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</si>
  <si>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</si>
  <si>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</si>
  <si>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</si>
  <si>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</si>
  <si>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</si>
  <si>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</si>
  <si>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</si>
  <si>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</si>
  <si>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</si>
  <si>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</si>
  <si>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</si>
  <si>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</si>
  <si>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</si>
  <si>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</si>
  <si>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</si>
  <si>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</si>
  <si>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</si>
  <si>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</si>
  <si>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</si>
  <si>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</si>
  <si>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</si>
  <si>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</si>
  <si>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</si>
  <si>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</si>
  <si>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</si>
  <si>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</si>
  <si>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</si>
  <si>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</si>
  <si>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</si>
  <si>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</si>
  <si>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</si>
  <si>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</si>
  <si>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</si>
  <si>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</si>
  <si>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</si>
  <si>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</si>
  <si>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</si>
  <si>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</si>
  <si>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</si>
  <si>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</si>
  <si>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</si>
  <si>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</si>
  <si>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</si>
  <si>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</si>
  <si>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</si>
  <si>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</si>
  <si>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</si>
  <si>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</si>
  <si>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</si>
  <si>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</si>
  <si>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</si>
  <si>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</si>
  <si>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</si>
  <si>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</si>
  <si>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</si>
  <si>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</si>
  <si>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</si>
  <si>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</si>
  <si>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</si>
  <si>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</si>
  <si>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</si>
  <si>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</si>
  <si>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</si>
  <si>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</si>
  <si>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</si>
  <si>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</si>
  <si>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</si>
  <si>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</si>
  <si>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</si>
  <si>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</si>
  <si>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</si>
  <si>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</si>
  <si>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</si>
  <si>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</si>
  <si>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</si>
  <si>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</si>
  <si>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</si>
  <si>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</si>
  <si>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</si>
  <si>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</si>
  <si>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</si>
  <si>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</si>
  <si>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</si>
  <si>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</si>
  <si>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</si>
  <si>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</si>
  <si>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</si>
  <si>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</si>
  <si>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</si>
  <si>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</si>
  <si>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</si>
  <si>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</si>
  <si>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</si>
  <si>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</si>
  <si>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</si>
  <si>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</si>
  <si>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</si>
  <si>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</si>
  <si>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</si>
  <si>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</si>
  <si>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</si>
  <si>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</si>
  <si>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</si>
  <si>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</si>
  <si>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</si>
  <si>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</si>
  <si>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</si>
  <si>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</si>
  <si>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</si>
  <si>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</si>
  <si>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</si>
  <si>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</si>
  <si>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</si>
  <si>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</si>
  <si>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</si>
  <si>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</si>
  <si>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</si>
  <si>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</si>
  <si>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</si>
  <si>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</si>
  <si>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</si>
  <si>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</si>
  <si>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</si>
  <si>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</si>
  <si>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</si>
  <si>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</si>
  <si>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</si>
  <si>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</si>
  <si>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</si>
  <si>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</si>
  <si>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</si>
  <si>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</si>
  <si>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</si>
  <si>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</si>
  <si>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</si>
  <si>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</si>
  <si>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</si>
  <si>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</si>
  <si>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</si>
  <si>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</si>
  <si>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</si>
  <si>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</si>
  <si>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</si>
  <si>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</si>
  <si>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</si>
  <si>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</si>
  <si>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</si>
  <si>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</si>
  <si>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</si>
  <si>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</si>
  <si>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</si>
  <si>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</si>
  <si>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</si>
  <si>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</si>
  <si>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</si>
  <si>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</si>
  <si>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</si>
  <si>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</si>
  <si>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</si>
  <si>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</si>
  <si>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</si>
  <si>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</si>
  <si>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</si>
  <si>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</si>
  <si>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</si>
  <si>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</si>
  <si>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</si>
  <si>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</si>
  <si>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</si>
  <si>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</si>
  <si>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</si>
  <si>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</si>
  <si>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</si>
  <si>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</si>
  <si>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</si>
  <si>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</si>
  <si>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</si>
  <si>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</si>
  <si>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</si>
  <si>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</si>
  <si>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</si>
  <si>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</si>
  <si>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</si>
  <si>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</si>
  <si>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</si>
  <si>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</si>
  <si>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</si>
  <si>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</si>
  <si>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</si>
  <si>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</si>
  <si>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</si>
  <si>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</si>
  <si>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</si>
  <si>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</si>
  <si>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</si>
  <si>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</si>
  <si>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</si>
  <si>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</si>
  <si>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</si>
  <si>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</si>
  <si>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</si>
  <si>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</si>
  <si>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</si>
  <si>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</si>
  <si>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</si>
  <si>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</si>
  <si>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</si>
  <si>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</si>
  <si>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</si>
  <si>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</si>
  <si>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</si>
  <si>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</si>
  <si>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</si>
  <si>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</si>
  <si>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</si>
  <si>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</si>
  <si>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</si>
  <si>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</si>
  <si>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</si>
  <si>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</si>
  <si>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</si>
  <si>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</si>
  <si>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</si>
  <si>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</si>
  <si>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</si>
  <si>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</si>
  <si>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</si>
  <si>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</si>
  <si>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</si>
  <si>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</si>
  <si>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</si>
  <si>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</si>
  <si>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</si>
  <si>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</si>
  <si>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</si>
  <si>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</si>
  <si>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</si>
  <si>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</si>
  <si>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</si>
  <si>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</si>
  <si>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</si>
  <si>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</si>
  <si>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</si>
  <si>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</si>
  <si>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</si>
  <si>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</si>
  <si>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</si>
  <si>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</si>
  <si>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</si>
  <si>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</si>
  <si>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</si>
  <si>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</si>
  <si>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</si>
  <si>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</si>
  <si>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</si>
  <si>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</si>
  <si>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</si>
  <si>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</si>
  <si>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</si>
  <si>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</si>
  <si>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</si>
  <si>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</si>
  <si>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</si>
  <si>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</si>
  <si>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</si>
  <si>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</si>
  <si>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</si>
  <si>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</si>
  <si>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</si>
  <si>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</si>
  <si>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</si>
  <si>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</si>
  <si>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</si>
  <si>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</si>
  <si>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</si>
  <si>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</si>
  <si>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</si>
  <si>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</si>
  <si>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</si>
  <si>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</si>
  <si>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</si>
  <si>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</si>
  <si>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</si>
  <si>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</si>
  <si>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</si>
  <si>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</si>
  <si>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</si>
  <si>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</si>
  <si>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</si>
  <si>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</si>
  <si>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</si>
  <si>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</si>
  <si>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</si>
  <si>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</si>
  <si>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</si>
  <si>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</si>
  <si>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</si>
  <si>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</si>
  <si>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</si>
  <si>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</si>
  <si>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</si>
  <si>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</si>
  <si>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</si>
  <si>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</si>
  <si>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</si>
  <si>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</si>
  <si>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</si>
  <si>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</si>
  <si>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</si>
  <si>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</si>
  <si>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</si>
  <si>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</si>
  <si>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</si>
  <si>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</si>
  <si>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</si>
  <si>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</si>
  <si>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</si>
  <si>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</si>
  <si>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</si>
  <si>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</si>
  <si>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</si>
  <si>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</si>
  <si>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</si>
  <si>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</si>
  <si>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</si>
  <si>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</si>
  <si>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</si>
  <si>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</si>
  <si>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</si>
  <si>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</si>
  <si>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</si>
  <si>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</si>
  <si>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</si>
  <si>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</si>
  <si>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</si>
  <si>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</si>
  <si>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</si>
  <si>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</si>
  <si>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</si>
  <si>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</si>
  <si>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</si>
  <si>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</si>
  <si>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</si>
  <si>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</si>
  <si>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</si>
  <si>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</si>
  <si>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</si>
  <si>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</si>
  <si>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</si>
  <si>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</si>
  <si>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</si>
  <si>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</si>
  <si>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</si>
  <si>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</si>
  <si>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</si>
  <si>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</si>
  <si>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</si>
  <si>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</si>
  <si>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</si>
  <si>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</si>
  <si>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</si>
  <si>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</si>
  <si>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</si>
  <si>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</si>
  <si>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</si>
  <si>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</si>
  <si>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</si>
  <si>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</si>
  <si>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</si>
  <si>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</si>
  <si>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</si>
  <si>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</si>
  <si>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</si>
  <si>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</si>
  <si>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</si>
  <si>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</si>
  <si>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</si>
  <si>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</si>
  <si>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</si>
  <si>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</si>
  <si>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</si>
  <si>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</si>
  <si>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</si>
  <si>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</si>
  <si>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</si>
  <si>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</si>
  <si>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</si>
  <si>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</si>
  <si>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</si>
  <si>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</si>
  <si>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</si>
  <si>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</si>
  <si>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</si>
  <si>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</si>
  <si>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</si>
  <si>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</si>
  <si>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</si>
  <si>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</si>
  <si>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</si>
  <si>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</si>
  <si>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</si>
  <si>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</si>
  <si>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</si>
  <si>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</si>
  <si>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</si>
  <si>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</si>
  <si>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</si>
  <si>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</si>
  <si>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</si>
  <si>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</si>
  <si>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</si>
  <si>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</si>
  <si>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</si>
  <si>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</si>
  <si>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</si>
  <si>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</si>
  <si>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</si>
  <si>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</si>
  <si>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</si>
  <si>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</si>
  <si>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</si>
  <si>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</si>
  <si>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</si>
  <si>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</si>
  <si>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</si>
  <si>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</si>
  <si>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</si>
  <si>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</si>
  <si>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</si>
  <si>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</si>
  <si>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</si>
  <si>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</si>
  <si>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</si>
  <si>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</si>
  <si>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</si>
  <si>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</si>
  <si>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</si>
  <si>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</si>
  <si>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</si>
  <si>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</si>
  <si>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</si>
  <si>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</si>
  <si>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</si>
  <si>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</si>
  <si>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</si>
  <si>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</si>
  <si>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</si>
  <si>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</si>
  <si>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</si>
  <si>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</si>
  <si>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</si>
  <si>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</si>
  <si>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</si>
  <si>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</si>
  <si>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</si>
  <si>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</si>
  <si>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</si>
  <si>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</si>
  <si>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</si>
  <si>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</si>
  <si>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</si>
  <si>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</si>
  <si>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</si>
  <si>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</si>
  <si>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</si>
  <si>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</si>
  <si>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</si>
  <si>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</si>
  <si>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</si>
  <si>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</si>
  <si>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</si>
  <si>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</si>
  <si>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</si>
  <si>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</si>
  <si>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</si>
  <si>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</si>
  <si>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</si>
  <si>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</si>
  <si>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</si>
  <si>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</si>
  <si>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</si>
  <si>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</si>
  <si>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</si>
  <si>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</si>
  <si>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</si>
  <si>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</si>
  <si>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</si>
  <si>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</si>
  <si>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</si>
  <si>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</si>
  <si>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</si>
  <si>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</si>
  <si>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</si>
  <si>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</si>
  <si>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</si>
  <si>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</si>
  <si>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</si>
  <si>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</si>
  <si>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</si>
  <si>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</si>
  <si>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</si>
  <si>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</si>
  <si>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</si>
  <si>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</si>
  <si>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</si>
  <si>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</si>
  <si>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</si>
  <si>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</si>
  <si>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</si>
  <si>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</si>
  <si>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</si>
  <si>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</si>
  <si>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</si>
  <si>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</si>
  <si>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</si>
  <si>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</si>
  <si>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</si>
  <si>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</si>
  <si>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</si>
  <si>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</si>
  <si>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</si>
  <si>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</si>
  <si>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</si>
  <si>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</si>
  <si>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</si>
  <si>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</si>
  <si>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</si>
  <si>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</si>
  <si>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</si>
  <si>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</si>
  <si>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</si>
  <si>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</si>
  <si>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</si>
  <si>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</si>
  <si>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</si>
  <si>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</si>
  <si>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</si>
  <si>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</si>
  <si>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</si>
  <si>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</si>
  <si>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</si>
  <si>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</si>
  <si>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</si>
  <si>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</si>
  <si>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</si>
  <si>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</si>
  <si>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</si>
  <si>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</si>
  <si>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</si>
  <si>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</si>
  <si>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</si>
  <si>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</si>
  <si>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</si>
  <si>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</si>
  <si>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</si>
  <si>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</si>
  <si>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</si>
  <si>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</si>
  <si>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</si>
  <si>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</si>
  <si>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</si>
  <si>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</si>
  <si>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</si>
  <si>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</si>
  <si>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</si>
  <si>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</si>
  <si>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</si>
  <si>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</si>
  <si>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</si>
  <si>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</si>
  <si>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</si>
  <si>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</si>
  <si>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</si>
  <si>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</si>
  <si>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</si>
  <si>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</si>
  <si>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</si>
  <si>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</si>
  <si>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</si>
  <si>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</si>
  <si>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</si>
  <si>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</si>
  <si>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</si>
  <si>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</si>
  <si>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</si>
  <si>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</si>
  <si>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</si>
  <si>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</si>
  <si>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</si>
  <si>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</si>
  <si>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</si>
  <si>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</si>
  <si>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</si>
  <si>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</si>
  <si>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</si>
  <si>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</si>
  <si>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</si>
  <si>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</si>
  <si>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</si>
  <si>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</si>
  <si>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</si>
  <si>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</si>
  <si>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</si>
  <si>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</si>
  <si>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</si>
  <si>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</si>
  <si>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</si>
  <si>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</si>
  <si>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</si>
  <si>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</si>
  <si>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</si>
  <si>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</si>
  <si>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</si>
  <si>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</si>
  <si>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</si>
  <si>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</si>
  <si>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</si>
  <si>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</si>
  <si>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</si>
  <si>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</si>
  <si>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</si>
  <si>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</si>
  <si>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</si>
  <si>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</si>
  <si>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</si>
  <si>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</si>
  <si>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</si>
  <si>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</si>
  <si>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</si>
  <si>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</si>
  <si>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</si>
  <si>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</si>
  <si>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</si>
  <si>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</si>
  <si>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</si>
  <si>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</si>
  <si>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</si>
  <si>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</si>
  <si>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</si>
  <si>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</si>
  <si>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</si>
  <si>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</si>
  <si>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</si>
  <si>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</si>
  <si>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</si>
  <si>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</si>
  <si>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</si>
  <si>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</si>
  <si>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</si>
  <si>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</si>
  <si>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</si>
  <si>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</si>
  <si>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</si>
  <si>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</si>
  <si>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</si>
  <si>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</si>
  <si>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</si>
  <si>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</si>
  <si>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</si>
  <si>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</si>
  <si>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</si>
  <si>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</si>
  <si>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</si>
  <si>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</si>
  <si>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</si>
  <si>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</si>
  <si>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</si>
  <si>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</si>
  <si>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</si>
  <si>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</si>
  <si>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</si>
  <si>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</si>
  <si>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</si>
  <si>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</si>
  <si>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</si>
  <si>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</si>
  <si>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</si>
  <si>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</si>
  <si>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</si>
  <si>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</si>
  <si>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</si>
  <si>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</si>
  <si>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</si>
  <si>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</si>
  <si>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</si>
  <si>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</si>
  <si>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</si>
  <si>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</si>
  <si>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</si>
  <si>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</si>
  <si>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</si>
  <si>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</si>
  <si>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</si>
  <si>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</si>
  <si>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</si>
  <si>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</si>
  <si>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</si>
  <si>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</si>
  <si>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</si>
  <si>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</si>
  <si>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</si>
  <si>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</si>
  <si>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</si>
  <si>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</si>
  <si>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</si>
  <si>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</si>
  <si>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</si>
  <si>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</si>
  <si>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</si>
  <si>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</si>
  <si>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</si>
  <si>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</si>
  <si>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</si>
  <si>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</si>
  <si>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</si>
  <si>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</si>
  <si>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</si>
  <si>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</si>
  <si>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</si>
  <si>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</si>
  <si>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</si>
  <si>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</si>
  <si>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</si>
  <si>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</si>
  <si>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</si>
  <si>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</si>
  <si>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</si>
  <si>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</si>
  <si>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</si>
  <si>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</si>
  <si>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</si>
  <si>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</si>
  <si>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</si>
  <si>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</si>
  <si>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</si>
  <si>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</si>
  <si>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</si>
  <si>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</si>
  <si>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</si>
  <si>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</si>
  <si>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</si>
  <si>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</si>
  <si>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</si>
  <si>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</si>
  <si>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</si>
  <si>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</si>
  <si>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</si>
  <si>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</si>
  <si>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</si>
  <si>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</si>
  <si>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</si>
  <si>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</si>
  <si>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</si>
  <si>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</si>
  <si>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</si>
  <si>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</si>
  <si>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</si>
  <si>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</si>
  <si>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</si>
  <si>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</si>
  <si>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</si>
  <si>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</si>
  <si>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</si>
  <si>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</si>
  <si>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</si>
  <si>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</si>
  <si>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</si>
  <si>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</si>
  <si>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</si>
  <si>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</si>
  <si>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</si>
  <si>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</si>
  <si>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</si>
  <si>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</si>
  <si>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</si>
  <si>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</si>
  <si>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</si>
  <si>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</si>
  <si>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</si>
  <si>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</si>
  <si>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</si>
  <si>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</si>
  <si>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</si>
  <si>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</si>
  <si>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</si>
  <si>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</si>
  <si>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</si>
  <si>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</si>
  <si>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</si>
  <si>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</si>
  <si>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</si>
  <si>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</si>
  <si>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</si>
  <si>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</si>
  <si>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</si>
  <si>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</si>
  <si>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</si>
  <si>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</si>
  <si>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</si>
  <si>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</si>
  <si>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</si>
  <si>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</si>
  <si>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</si>
  <si>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</si>
  <si>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</si>
  <si>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</si>
  <si>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</si>
  <si>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</si>
  <si>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</si>
  <si>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</si>
  <si>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</si>
  <si>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</si>
  <si>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</si>
  <si>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</si>
  <si>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</si>
  <si>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</si>
  <si>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</si>
  <si>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</si>
  <si>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</si>
  <si>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</si>
  <si>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</si>
  <si>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</si>
  <si>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</si>
  <si>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</si>
  <si>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</si>
  <si>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</si>
  <si>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</si>
  <si>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</si>
  <si>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</si>
  <si>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</si>
  <si>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</si>
  <si>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</si>
  <si>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</si>
  <si>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</si>
  <si>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</si>
  <si>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</si>
  <si>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</si>
  <si>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</si>
  <si>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</si>
  <si>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</si>
  <si>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</si>
  <si>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</si>
  <si>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</si>
  <si>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</si>
  <si>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</si>
  <si>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</si>
  <si>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</si>
  <si>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</si>
  <si>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</si>
  <si>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</si>
  <si>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</si>
  <si>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</si>
  <si>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</si>
  <si>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</si>
  <si>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</si>
  <si>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</si>
  <si>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</si>
  <si>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</si>
  <si>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</si>
  <si>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</si>
  <si>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</si>
  <si>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</si>
  <si>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</si>
  <si>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</si>
  <si>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</si>
  <si>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</si>
  <si>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</si>
  <si>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</si>
  <si>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</si>
  <si>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</si>
  <si>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</si>
  <si>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</si>
  <si>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</si>
  <si>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</si>
  <si>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</si>
  <si>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</si>
  <si>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</si>
  <si>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</si>
  <si>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</si>
  <si>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</si>
  <si>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</si>
  <si>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</si>
  <si>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</si>
  <si>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</si>
  <si>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</si>
  <si>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</si>
  <si>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</si>
  <si>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</si>
  <si>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</si>
  <si>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</si>
  <si>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</si>
  <si>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</si>
  <si>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</si>
  <si>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</si>
  <si>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</si>
  <si>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</si>
  <si>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</si>
  <si>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</si>
  <si>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</si>
  <si>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</si>
  <si>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</si>
  <si>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</si>
  <si>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</si>
  <si>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</si>
  <si>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</si>
  <si>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</si>
  <si>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</si>
  <si>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</si>
  <si>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</si>
  <si>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</si>
  <si>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</si>
  <si>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</si>
  <si>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</si>
  <si>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</si>
  <si>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</si>
  <si>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</si>
  <si>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</si>
  <si>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</si>
  <si>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</si>
  <si>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</si>
  <si>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</si>
  <si>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</si>
  <si>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</si>
  <si>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</si>
  <si>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</si>
  <si>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</si>
  <si>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</si>
  <si>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</si>
  <si>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</si>
  <si>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</si>
  <si>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</si>
  <si>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</si>
  <si>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</si>
  <si>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</si>
  <si>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</si>
  <si>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</si>
  <si>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</si>
  <si>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</si>
  <si>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</si>
  <si>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</si>
  <si>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</si>
  <si>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</si>
  <si>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</si>
  <si>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</si>
  <si>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team arrived to site found the all rectifier Module stolen hub restored but connected still down </t>
  </si>
  <si>
    <t>PCM-20251005-00002598</t>
  </si>
  <si>
    <t>ETA 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</si>
  <si>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</si>
  <si>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</si>
  <si>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</si>
  <si>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</si>
  <si>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</si>
  <si>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</si>
  <si>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</si>
  <si>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</si>
  <si>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</si>
  <si>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</si>
  <si>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</si>
  <si>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</si>
  <si>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</si>
  <si>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</si>
  <si>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</si>
  <si>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</si>
  <si>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PCM-20251005-00002424</t>
  </si>
  <si>
    <t xml:space="preserve">3G down // PG Connected link restored </t>
  </si>
  <si>
    <t>PCM-20251005-00002549</t>
  </si>
  <si>
    <t>ETA 30 mins</t>
  </si>
  <si>
    <t>TT-20251005-02038 // NA</t>
  </si>
  <si>
    <t>will check after ABH0010</t>
  </si>
  <si>
    <t>TT-20251005-02622 // NA</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</si>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</sst>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272.87442754629592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45935.822853472222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45935.822853472222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45935.822853472222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45935.822853472222</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45935.822853472222</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45935.822853472222</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45935.822853472222</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45935.822853472222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45935.822853472222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45935.822853472222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45935.822853472222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45935.822853472222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45935.822853472222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45935.822853472222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45935.822853472222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45935.822853472222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45935.822853472222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45935.822853472222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45935.822853472222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45935.822853472222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45935.822853472222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45935.822853472222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45935.822853472222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45935.822853472222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45935.822853472222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45935.822853472222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45935.822853472222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45935.822853472222</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244.17107106481126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129.09577013889066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110.82301550926059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0.39073541666584788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0.24137199074175442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4.0515509259421378E-2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45935.822853472222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45935.822853472222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45935.822853472222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45935.822853472222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45935.822853472222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45935.822853472222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45935.822853472222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45935.822853472222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45935.822853472222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45935.822853472222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45935.822853472222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45935.822853472222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45935.822853472222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45935.822853472222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45935.822853472222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45935.822853472222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45935.822853472222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45935.822853472222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45935.822853472222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45935.822853472222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45935.822853472222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45935.822853472222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45935.822853472222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45935.822853472222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45935.822853472222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45935.822853472222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45935.822853472222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45935.822853472222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45935.822853472222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45935.822853472222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45935.822853472222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45935.822853472222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45935.822853472222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45935.822853472222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45935.822853472222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45935.822853472222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45935.822853472222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45935.822853472222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45935.822853472222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45935.822853472222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45935.822853472222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45935.822853472222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45935.822853472222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45935.822853472222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45935.822853472222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45935.822853472222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45935.822853472222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45935.822853472222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45935.822853472222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45935.822853472222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45935.822853472222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45935.822853472222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45935.822853472222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45935.822853472222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45935.822853472222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45935.822853472222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45935.822853472222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45935.822853472222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45935.822853472222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45935.822853472222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45935.822853472222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45935.822853472222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45935.822853472222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45935.822853472222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45935.822853472222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45935.822853472222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45935.822853472222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45935.822853472222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45935.822853472222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45935.822853472222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45935.822853472222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45935.822853472222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45935.822853472222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45935.822853472222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45935.822853472222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45935.822853472222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45935.822853472222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45935.822853472222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45935.822853472222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45935.822853472222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45935.822853472222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45935.822853472222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45935.822853472222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45935.822853472222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45935.822853472222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45935.822853472222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45935.822853472222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45935.822853472222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45935.822853472222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45935.822853472222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45935.822853472222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45935.822853472222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45935.822853472222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45935.822853472222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45935.822853472222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45935.822853472222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45935.822853472222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45935.822853472222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45935.822853472222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45935.822853472222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45935.822853472222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45935.822853472222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45935.822853472222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45935.822853472222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45935.822853472222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45935.822853472222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45935.822853472222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45935.822853472222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45935.822853472222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45935.822853472222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45935.822853472222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45935.822853472222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45935.822853472222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45935.822853472222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45935.822853472222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45935.822853472222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45935.822853472222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45935.822853472222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45935.822853472222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45935.822853472222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45935.822853472222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45935.822853472222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45935.822853472222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45935.822853472222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45935.822853472222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45935.822853472222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45935.822853472222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45935.822853472222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45935.822853472222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45935.822853472222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45935.822853472222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45935.822853472222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45935.822853472222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45935.822853472222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45935.822853472222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45935.822853472222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45935.822853472222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45935.822853472222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45935.822853472222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45935.822853472222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45935.822853472222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45935.822853472222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45935.822853472222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45935.822853472222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45935.822853472222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45935.822853472222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45935.822853472222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45935.822853472222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45935.822853472222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45935.822853472222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45935.822853472222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45935.822853472222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45935.822853472222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45935.822853472222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45935.822853472222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45935.822853472222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45935.822853472222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45935.822853472222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45935.822853472222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45935.822853472222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45935.822853472222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45935.822853472222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45935.822853472222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45935.822853472222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45935.822853472222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45935.822853472222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45935.822853472222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45935.822853472222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45935.822853472222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45935.822853472222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45935.822853472222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45935.822853472222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45935.822853472222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45935.822853472222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45935.822853472222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45935.822853472222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45935.822853472222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45935.822853472222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45935.822853472222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45935.822853472222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45935.822853472222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45935.822853472222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45935.822853472222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45935.822853472222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45935.822853472222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45935.822853472222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45935.822853472222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45935.822853472222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45935.822853472222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45935.822853472222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45935.822853472222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45935.822853472222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45935.822853472222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45935.822853472222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45935.822853472222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45935.822853472222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45935.822853472222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45935.822853472222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45935.822853472222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45935.822853472222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45935.822853472222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45935.822853472222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45935.822853472222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45935.822853472222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45935.822853472222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45935.822853472222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45935.822853472222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45935.822853472222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45935.822853472222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45935.822853472222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45935.822853472222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45935.822853472222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45935.822853472222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45935.822853472222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45935.822853472222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45935.822853472222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45935.822853472222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45935.822853472222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45935.822853472222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45935.822853472222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45935.822853472222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45935.822853472222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45935.822853472222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45935.822853472222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45935.822853472222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45935.822853472222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45935.822853472222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45935.822853472222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45935.822853472222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45935.822853472222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45935.822853472222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45935.822853472222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45935.822853472222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45935.822853472222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45935.822853472222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45935.822853472222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45935.822853472222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45935.822853472222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45935.822853472222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45935.822853472222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45935.822853472222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45935.822853472222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45935.822853472222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45935.822853472222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45935.822853472222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45935.822853472222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45935.822853472222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45935.822853472222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45935.822853472222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45935.822853472222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45935.822853472222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45935.822853472222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45935.822853472222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45935.822853472222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45935.822853472222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45935.822853472222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45935.822853472222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45935.822853472222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45935.822853472222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45935.822853472222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45935.822853472222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45935.822853472222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45935.822853472222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45935.822853472222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45935.822853472222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45935.822853472222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45935.822853472222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45935.822853472222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45935.822853472222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45935.822853472222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45935.822853472222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45935.822853472222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45935.822853472222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45935.822853472222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45935.822853472222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45935.822853472222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45935.822853472222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45935.822853472222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45935.822853472222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45935.822853472222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45935.822853472222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45935.822853472222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45935.822853472222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45935.822853472222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45935.822853472222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45935.822853472222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45935.822853472222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45935.822853472222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45935.822853472222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45935.822853472222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45935.822853472222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45935.822853472222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45935.822853472222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45935.822853472222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45935.822853472222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45935.822853472222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45935.822853472222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45935.822853472222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45935.822853472222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45935.822853472222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45935.822853472222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45935.822853472222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45935.822853472222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45935.822853472222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45935.822853472222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45935.822853472222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45935.822853472222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45935.822853472222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45935.822853472222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45935.822853472222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45935.822853472222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45935.822853472222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45935.822853472222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45935.822853472222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45935.822853472222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45935.822853472222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45935.822853472222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45935.822853472222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45935.822853472222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45935.822853472222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45935.822853472222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45935.822853472222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45935.822853472222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45935.822853472222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45935.822853472222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45935.822853472222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45935.822853472222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45935.822853472222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45935.822853472222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45935.822853472222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45935.822853472222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45935.822853472222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45935.822853472222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45935.822853472222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45935.822853472222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45935.822853472222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45935.822853472222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45935.822853472222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45935.822853472222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45935.822853472222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45935.822853472222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45935.822853472222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45935.822853472222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45935.822853472222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45935.822853472222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45935.822853472222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45935.822853472222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45935.822853472222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45935.822853472222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45935.822853472222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45935.822853472222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45935.822853472222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45935.822853472222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45935.822853472222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45935.822853472222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45935.822853472222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45935.822853472222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45935.822853472222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45935.822853472222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45935.822853472222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45935.822853472222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45935.822853472222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45935.822853472222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45935.822853472222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45935.822853472222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45935.822853472222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45935.822853472222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45935.822853472222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45935.822853472222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45935.822853472222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45935.822853472222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45935.822853472222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45935.822853472222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45935.822853472222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45935.822853472222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45935.822853472222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45935.822853472222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45935.822853472222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45935.822853472222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45935.822853472222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45935.822853472222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45935.822853472222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45935.822853472222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45935.822853472222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45935.822853472222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45935.822853472222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45935.822853472222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45935.822853472222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45935.822853472222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45935.822853472222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45935.822853472222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45935.822853472222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45935.822853472222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45935.822853472222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45935.822853472222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45935.822853472222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45935.822853472222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45935.822853472222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45935.822853472222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45935.822853472222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45935.822853472222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45935.822853472222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45935.822853472222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45935.822853472222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45935.822853472222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45935.822853472222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45935.822853472222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45935.822853472222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45935.822853472222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45935.822853472222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45935.822853472222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45935.822853472222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45935.822853472222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45935.822853472222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45935.822853472222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45935.822853472222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45935.822853472222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45935.822853472222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45935.822853472222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45935.822853472222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45935.822853472222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45935.822853472222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45935.822853472222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45935.822853472222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45935.822853472222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45935.822853472222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45935.822853472222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45935.822853472222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45935.822853472222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45935.822853472222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45935.822853472222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45935.822853472222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45935.822853472222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45935.822853472222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45935.822853472222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45935.822853472222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45935.822853472222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45935.822853472222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45935.822853472222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45935.822853472222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45935.822853472222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45935.822853472222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45935.822853472222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45935.822853472222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45935.822853472222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45935.822853472222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45935.822853472222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45935.822853472222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45935.822853472222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45935.822853472222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45935.822853472222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45935.822853472222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45935.822853472222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45935.822853472222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45935.822853472222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45935.822853472222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45935.822853472222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45935.822853472222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45935.822853472222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45935.822853472222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45935.822853472222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45935.822853472222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45935.822853472222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45935.822853472222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45935.822853472222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45935.822853472222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45935.822853472222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45935.822853472222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45935.822853472222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45935.822853472222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45935.822853472222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45935.822853472222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45935.822853472222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45935.822853472222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45935.822853472222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45935.822853472222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45935.822853472222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45935.822853472222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45935.822853472222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45935.822853472222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45935.822853472222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45935.822853472222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45935.822853472222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45935.822853472222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45935.822853472222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45935.822853472222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45935.822853472222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45935.822853472222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45935.822853472222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45935.822853472222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45935.822853472222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45935.822853472222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45935.822853472222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45935.822853472222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45935.822853472222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45935.822853472222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45935.822853472222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45935.822853472222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45935.822853472222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45935.822853472222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45935.822853472222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45935.822853472222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45935.822853472222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45935.822853472222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45935.822853472222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45935.822853472222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45935.822853472222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45935.822853472222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45935.822853472222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45935.822853472222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45935.822853472222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45935.822853472222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45935.822853472222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45935.822853472222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45935.822853472222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45935.822853472222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45935.822853472222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45935.822853472222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45935.822853472222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45935.822853472222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45935.822853472222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45935.822853472222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45935.822853472222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45935.822853472222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45935.822853472222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45935.822853472222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45935.822853472222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45935.822853472222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45935.822853472222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45935.822853472222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45935.822853472222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45935.822853472222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45935.822853472222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45935.822853472222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45935.822853472222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45935.822853472222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45935.822853472222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45935.822853472222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45935.822853472222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45935.822853472222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45935.822853472222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45935.822853472222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45935.822853472222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45935.822853472222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45935.822853472222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45935.822853472222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45935.822853472222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45935.822853472222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45935.822853472222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45935.822853472222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45935.822853472222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45935.822853472222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45935.822853472222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45935.822853472222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45935.822853472222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45935.822853472222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45935.822853472222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45935.822853472222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45935.822853472222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45935.822853472222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45935.822853472222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45935.822853472222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45935.822853472222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45935.822853472222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45935.822853472222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45935.822853472222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45935.822853472222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45935.822853472222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45935.822853472222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45935.822853472222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45935.822853472222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45935.822853472222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45935.822853472222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45935.822853472222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45935.822853472222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45935.822853472222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45935.822853472222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45935.822853472222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45935.822853472222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45935.822853472222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45935.822853472222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45935.822853472222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45935.822853472222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45935.822853472222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45935.822853472222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45935.822853472222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45935.822853472222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45935.822853472222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45935.822853472222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45935.822853472222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45935.822853472222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45935.822853472222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45935.822853472222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45935.822853472222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45935.822853472222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45935.822853472222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45935.822853472222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45935.822853472222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45935.822853472222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45935.822853472222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45935.822853472222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45935.822853472222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45935.822853472222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45935.822853472222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45935.822853472222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45935.822853472222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45935.822853472222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45935.822853472222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45935.822853472222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45935.822853472222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45935.822853472222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45935.822853472222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45935.822853472222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45935.822853472222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45935.822853472222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45935.822853472222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45935.822853472222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45935.822853472222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45935.822853472222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45935.822853472222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45935.822853472222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45935.822853472222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45935.822853472222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45935.822853472222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45935.822853472222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45935.822853472222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45935.822853472222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45935.822853472222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45935.822853472222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45935.822853472222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45935.822853472222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45935.822853472222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45935.822853472222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45935.822853472222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45935.822853472222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45935.822853472222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45935.822853472222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45935.822853472222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45935.822853472222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45935.822853472222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45935.822853472222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45935.822853472222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45935.822853472222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45935.822853472222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45935.822853472222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45935.822853472222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45935.822853472222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45935.822853472222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45935.822853472222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45935.822853472222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45935.822853472222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45935.822853472222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45935.822853472222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45935.822853472222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45935.822853472222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45935.822853472222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45935.822853472222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45935.822853472222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45935.822853472222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45935.822853472222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45935.822853472222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45935.822853472222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45935.822853472222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45935.822853472222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45935.822853472222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45935.822853472222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45935.822853472222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45935.822853472222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45935.822853472222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45935.822853472222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45935.822853472222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45935.822853472222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45935.822853472222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45935.822853472222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45935.822853472222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45935.822853472222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45935.822853472222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45935.822853472222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45935.822853472222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45935.822853472222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45935.822853472222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45935.822853472222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45935.822853472222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45935.822853472222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45935.822853472222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45935.822853472222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45935.822853472222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45935.822853472222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45935.822853472222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45935.822853472222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45935.822853472222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45935.822853472222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45935.822853472222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45935.822853472222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45935.822853472222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45935.822853472222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45935.822853472222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45935.822853472222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45935.822853472222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45935.822853472222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45935.822853472222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45935.822853472222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45935.822853472222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45935.822853472222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45935.822853472222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45935.822853472222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45935.822853472222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45935.822853472222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45935.822853472222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45935.822853472222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45935.822853472222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45935.822853472222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45935.822853472222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45935.822853472222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45935.822853472222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45935.822853472222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45935.822853472222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45935.822853472222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45935.822853472222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45935.822853472222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45935.822853472222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45935.822853472222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45935.822853472222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45935.822853472222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45935.822853472222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45935.822853472222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45935.822853472222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45935.822853472222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45935.822853472222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45935.822853472222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45935.822853472222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45935.822853472222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45935.822853472222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45935.822853472222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45935.822853472222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45935.822853472222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45935.822853472222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45935.822853472222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45935.822853472222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45935.822853472222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45935.822853472222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45935.822853472222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45935.822853472222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45935.822853472222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45935.822853472222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45935.822853472222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45935.822853472222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45935.822853472222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45935.822853472222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45935.822853472222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45935.822853472222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45935.822853472222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45935.822853472222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45935.822853472222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45935.822853472222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45935.822853472222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45935.822853472222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45935.822853472222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45935.822853472222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45935.822853472222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45935.822853472222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45935.822853472222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45935.822853472222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45935.822853472222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45935.822853472222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45935.822853472222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45935.822853472222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45935.822853472222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45935.822853472222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45935.822853472222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45935.822853472222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45935.822853472222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45935.822853472222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45935.822853472222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45935.822853472222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45935.822853472222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45935.822853472222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45935.822853472222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45935.822853472222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45935.822853472222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45935.822853472222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45935.822853472222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45935.822853472222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45935.822853472222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45935.822853472222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45935.822853472222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45935.822853472222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45935.822853472222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45935.822853472222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45935.822853472222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45935.822853472222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45935.822853472222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45935.822853472222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45935.822853472222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45935.822853472222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45935.822853472222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45935.822853472222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45935.822853472222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45935.822853472222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45935.822853472222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45935.822853472222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45935.822853472222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45935.822853472222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45935.822853472222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45935.822853472222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45935.822853472222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45935.822853472222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45935.822853472222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45935.822853472222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45935.822853472222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45935.822853472222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45935.822853472222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45935.822853472222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45935.822853472222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45935.822853472222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45935.822853472222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45935.822853472222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45935.822853472222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45935.822853472222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45935.822853472222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45935.822853472222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45935.822853472222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45935.822853472222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45935.822853472222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45935.822853472222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45935.822853472222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45935.822853472222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45935.822853472222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45935.822853472222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45935.822853472222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45935.822853472222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45935.822853472222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45935.822853472222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45935.822853472222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45935.822853472222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45935.822853472222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45935.822853472222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45935.822853472222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45935.822853472222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45935.822853472222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45935.822853472222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45935.822853472222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45935.822853472222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45935.822853472222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45935.822853472222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45935.822853472222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45935.822853472222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45935.822853472222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45935.822853472222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45935.822853472222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45935.822853472222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45935.822853472222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45935.822853472222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45935.822853472222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45935.822853472222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45935.822853472222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45935.822853472222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45935.822853472222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45935.822853472222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45935.822853472222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45935.822853472222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45935.822853472222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45935.822853472222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45935.822853472222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45935.822853472222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45935.822853472222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45935.822853472222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45935.822853472222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45935.822853472222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45935.822853472222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45935.822853472222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45935.822853472222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45935.822853472222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45935.822853472222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45935.822853472222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45935.822853472222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45935.822853472222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45935.822853472222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45935.822853472222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45935.822853472222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45935.822853472222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45935.822853472222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45935.822853472222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45935.822853472222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45935.822853472222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45935.822853472222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45935.822853472222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45935.822853472222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45935.822853472222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45935.822853472222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45935.822853472222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45935.822853472222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45935.822853472222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45935.822853472222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45935.822853472222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45935.822853472222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45935.822853472222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45935.822853472222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45935.822853472222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45935.822853472222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45935.822853472222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45935.822853472222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45935.822853472222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45935.822853472222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45935.822853472222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45935.822853472222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45935.822853472222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45935.822853472222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45935.822853472222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45935.822853472222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45935.822853472222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45935.822853472222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45935.822853472222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45935.822853472222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45935.822853472222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45935.822853472222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45935.822853472222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45935.822853472222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45935.822853472222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45935.822853472222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45935.822853472222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45935.822853472222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45935.822853472222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45935.822853472222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45935.822853472222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45935.822853472222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45935.822853472222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45935.822853472222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45935.822853472222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45935.822853472222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45935.822853472222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45935.822853472222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45935.822853472222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45935.822853472222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45935.822853472222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45935.822853472222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45935.822853472222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45935.822853472222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45935.822853472222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45935.822853472222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45935.822853472222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45935.822853472222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45935.822853472222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45935.822853472222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45935.822853472222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45935.822853472222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45935.822853472222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45935.822853472222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45935.822853472222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45935.822853472222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45935.822853472222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45935.822853472222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45935.822853472222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45935.822853472222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45935.822853472222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45935.822853472222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45935.822853472222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45935.822853472222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45935.822853472222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45935.822853472222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45935.822853472222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45935.822853472222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45935.822853472222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45935.822853472222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45935.822853472222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45935.822853472222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45935.822853472222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45935.822853472222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45935.822853472222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45935.822853472222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45935.822853472222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45935.822853472222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45935.822853472222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45935.822853472222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45935.822853472222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45935.822853472222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45935.822853472222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45935.822853472222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45935.822853472222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45935.822853472222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45935.822853472222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45935.822853472222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45935.822853472222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45935.822853472222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45935.822853472222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45935.822853472222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45935.822853472222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45935.822853472222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45935.822853472222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45935.822853472222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45935.822853472222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45935.822853472222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45935.822853472222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45935.822853472222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45935.822853472222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45935.822853472222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45935.822853472222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45935.822853472222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45935.822853472222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45935.822853472222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45935.822853472222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45935.822853472222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45935.822853472222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45935.822853472222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45935.822853472222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45935.822853472222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45935.822853472222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45935.822853472222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45935.822853472222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45935.822853472222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45935.822853472222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45935.822853472222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45935.822853472222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45935.822853472222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45935.822853472222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45935.822853472222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45935.822853472222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45935.822853472222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45935.822853472222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45935.822853472222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45935.822853472222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45935.822853472222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45935.822853472222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45935.822853472222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45935.822853472222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45935.822853472222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45935.822853472222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45935.822853472222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45935.822853472222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45935.822853472222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45935.822853472222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45935.822853472222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45935.822853472222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45935.822853472222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45935.822853472222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45935.822853472222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45935.822853472222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45935.822853472222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45935.822853472222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45935.822853472222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45935.822853472222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45935.822853472222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45935.822853472222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45935.822853472222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45935.822853472222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45935.822853472222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45935.822853472222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45935.822853472222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45935.822853472222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45935.822853472222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45935.822853472222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45935.822853472222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45935.822853472222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45935.822853472222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45935.822853472222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45935.822853472222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45935.822853472222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45935.822853472222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45935.822853472222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45935.822853472222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45935.822853472222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45935.822853472222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45935.822853472222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45935.822853472222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45935.822853472222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45935.822853472222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45935.822853472222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45935.822853472222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45935.822853472222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45935.822853472222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45935.822853472222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45935.822853472222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45935.822853472222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45935.822853472222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45935.822853472222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45935.822853472222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45935.822853472222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45935.822853472222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45935.822853472222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45935.822853472222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45935.822853472222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45935.822853472222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45935.822853472222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45935.822853472222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45935.822853472222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45935.822853472222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45935.822853472222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45935.822853472222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45935.822853472222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45935.822853472222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45935.822853472222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45935.822853472222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45935.822853472222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45935.822853472222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45935.822853472222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45935.822853472222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45935.822853472222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45935.822853472222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45935.822853472222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45935.822853472222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45935.822853472222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45935.822853472222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45935.822853472222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45935.822853472222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45935.822853472222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45935.822853472222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45935.822853472222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45935.822853472222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45935.822853472222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45935.822853472222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45935.822853472222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45935.822853472222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45935.822853472222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45935.822853472222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45935.822853472222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45935.822853472222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45935.822853472222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45935.822853472222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45935.822853472222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45935.822853472222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45935.822853472222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45935.822853472222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45935.822853472222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45935.822853472222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45935.822853472222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45935.822853472222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45935.822853472222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45935.822853472222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45935.822853472222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45935.822853472222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45935.822853472222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45935.822853472222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45935.822853472222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45935.822853472222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45935.822853472222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45935.822853472222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45935.822853472222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45935.822853472222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45935.822853472222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45935.822853472222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45935.822853472222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45935.822853472222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45935.822853472222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45935.822853472222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45935.822853472222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45935.822853472222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45935.822853472222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45935.822853472222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45935.822853472222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45935.822853472222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45935.822853472222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45935.822853472222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45935.822853472222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45935.822853472222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45935.822853472222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45935.822853472222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45935.822853472222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45935.822853472222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45935.822853472222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45935.822853472222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45935.822853472222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45935.822853472222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45935.822853472222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45935.822853472222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45935.822853472222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45935.822853472222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45935.822853472222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45935.822853472222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45935.822853472222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45935.822853472222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45935.822853472222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45935.822853472222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45935.822853472222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45935.822853472222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45935.822853472222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45935.822853472222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45935.822853472222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45935.822853472222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45935.822853472222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45935.822853472222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45935.822853472222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45935.822853472222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45935.822853472222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45935.822853472222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45935.822853472222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45935.822853472222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45935.822853472222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45935.822853472222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45935.822853472222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45935.822853472222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45935.822853472222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45935.822853472222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45935.822853472222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45935.822853472222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45935.822853472222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45935.822853472222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45935.822853472222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45935.822853472222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45935.822853472222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45935.822853472222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45935.822853472222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45935.822853472222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45935.822853472222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45935.822853472222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45935.822853472222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45935.822853472222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45935.822853472222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45935.822853472222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45935.822853472222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45935.822853472222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45935.822853472222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45935.822853472222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45935.822853472222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45935.822853472222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45935.822853472222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45935.822853472222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45935.822853472222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45935.822853472222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45935.822853472222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45935.822853472222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45935.822853472222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45935.822853472222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45935.822853472222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45935.822853472222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45935.822853472222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45935.822853472222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45935.822853472222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45935.822853472222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45935.822853472222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45935.822853472222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45935.822853472222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45935.822853472222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45935.822853472222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45935.822853472222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45935.822853472222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45935.822853472222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45935.822853472222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45935.822853472222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45935.822853472222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45935.822853472222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45935.822853472222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45935.822853472222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45935.822853472222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45935.822853472222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45935.822853472222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45935.822853472222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45935.822853472222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45935.822853472222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45935.822853472222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45935.822853472222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45935.822853472222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45935.822853472222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45935.822853472222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45935.822853472222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45935.822853472222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45935.822853472222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45935.822853472222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45935.822853472222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45935.822853472222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45935.822853472222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45935.822853472222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45935.822853472222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45935.822853472222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45935.822853472222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45935.822853472222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45935.822853472222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45935.822853472222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45935.822853472222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45935.822853472222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45935.822853472222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45935.822853472222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45935.822853472222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45935.822853472222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45935.822853472222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45935.822853472222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45935.822853472222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45935.822853472222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45935.822853472222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45935.822853472222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45935.822853472222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45935.822853472222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45935.822853472222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45935.822853472222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45935.822853472222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45935.822853472222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45935.822853472222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45935.822853472222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45935.822853472222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45935.822853472222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45935.822853472222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45935.822853472222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45935.822853472222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45935.822853472222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45935.822853472222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45935.822853472222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45935.822853472222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45935.822853472222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45935.822853472222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45935.822853472222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45935.822853472222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45935.822853472222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45935.822853472222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45935.822853472222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45935.822853472222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45935.822853472222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45935.822853472222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45935.822853472222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45935.822853472222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45935.822853472222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45935.822853472222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45935.822853472222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45935.822853472222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45935.822853472222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45935.822853472222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45935.822853472222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45935.822853472222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45935.822853472222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45935.822853472222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45935.822853472222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45935.822853472222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45935.822853472222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45935.822853472222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45935.822853472222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45935.822853472222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45935.822853472222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45935.822853472222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45935.822853472222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45935.822853472222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45935.822853472222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45935.822853472222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45935.822853472222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45935.822853472222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45935.822853472222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45935.822853472222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45935.822853472222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45935.822853472222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45935.822853472222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45935.822853472222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45935.822853472222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45935.822853472222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45935.822853472222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45935.822853472222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45935.822853472222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45935.822853472222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45935.822853472222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45935.822853472222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45935.822853472222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45935.822853472222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45935.822853472222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45935.822853472222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45935.822853472222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45935.822853472222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45935.822853472222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45935.822853472222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45935.822853472222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45935.822853472222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45935.822853472222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45935.822853472222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45935.822853472222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45935.822853472222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45935.822853472222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45935.822853472222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45935.822853472222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45935.822853472222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45935.822853472222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45935.822853472222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45935.822853472222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45935.822853472222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45935.822853472222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45935.822853472222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45935.822853472222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45935.822853472222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45935.822853472222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45935.822853472222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45935.822853472222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45935.822853472222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45935.822853472222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45935.822853472222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45935.822853472222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45935.822853472222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45935.822853472222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45935.822853472222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45935.822853472222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45935.822853472222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45935.822853472222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45935.822853472222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45935.822853472222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45935.822853472222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45935.822853472222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45935.822853472222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45935.822853472222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45935.822853472222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45935.822853472222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45935.822853472222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45935.822853472222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45935.822853472222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45935.822853472222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45935.822853472222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45935.822853472222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45935.822853472222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45935.822853472222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45935.822853472222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45935.822853472222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45935.822853472222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45935.822853472222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45935.822853472222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45935.822853472222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45935.822853472222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45935.822853472222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45935.822853472222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45935.822853472222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45935.822853472222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45935.822853472222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45935.822853472222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45935.822853472222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45935.822853472222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45935.822853472222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45935.822853472222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45935.822853472222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45935.822853472222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45935.822853472222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45935.822853472222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45935.822853472222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45935.822853472222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45935.822853472222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45935.822853472222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45935.822853472222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45935.822853472222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45935.822853472222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45935.822853472222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45935.822853472222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45935.822853472222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45935.822853472222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45935.822853472222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45935.822853472222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45935.822853472222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45935.822853472222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45935.822853472222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45935.822853472222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45935.822853472222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45935.822853472222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45935.822853472222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45935.822853472222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45935.822853472222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45935.822853472222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45935.822853472222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45935.822853472222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45935.822853472222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45935.822853472222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45935.822853472222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45935.822853472222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45935.822853472222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45935.822853472222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45935.822853472222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45935.822853472222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45935.822853472222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45935.822853472222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45935.822853472222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45935.822853472222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45935.822853472222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45935.822853472222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45935.822853472222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45935.822853472222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45935.822853472222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45935.822853472222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45935.822853472222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45935.822853472222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45935.822853472222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45935.822853472222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45935.822853472222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45935.822853472222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45935.822853472222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45935.822853472222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45935.822853472222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45935.822853472222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45935.822853472222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45935.822853472222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45935.822853472222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45935.822853472222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45935.822853472222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45935.822853472222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45935.822853472222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45935.822853472222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45935.822853472222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45935.822853472222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45935.822853472222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45935.822853472222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45935.822853472222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45935.822853472222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45935.822853472222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45935.822853472222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45935.822853472222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45935.822853472222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45935.822853472222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45935.822853472222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45935.822853472222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45935.822853472222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45935.822853472222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45935.822853472222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45935.822853472222</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232.34213587962586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0.66590902777534211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45935.822853472222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45935.822853472222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45935.822853472222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45935.822853472222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45935.822853472222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45935.822853472222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45935.822853472222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45935.822853472222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45935.822853472222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45935.822853472222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45935.822853472222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45935.822853472222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45935.822853472222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45935.822853472222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45935.822853472222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45935.822853472222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45935.822853472222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45935.822853472222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45935.822853472222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45935.822853472222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45935.822853472222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45935.822853472222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45935.822853472222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45935.822853472222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45935.822853472222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45935.822853472222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45935.822853472222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45935.822853472222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45935.822853472222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45935.822853472222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45935.822853472222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45935.822853472222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45935.822853472222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45935.822853472222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45935.822853472222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45935.822853472222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45935.822853472222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45935.822853472222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45935.822853472222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45935.822853472222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45935.822853472222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45935.822853472222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45935.822853472222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45935.822853472222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45935.822853472222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45935.822853472222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45935.822853472222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45935.822853472222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45935.822853472222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45935.822853472222</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F24" sqref="F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43.990793287033739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9.6339761574054137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45935.822853472222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45935.822853472222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45935.822853472222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45935.822853472222</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45935.822853472222</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45935.822853472222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45935.822853472222</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45935.822853472222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45935.822853472222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45935.822853472222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45935.822853472222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45935.822853472222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45935.822853472222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45935.822853472222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45935.822853472222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45935.822853472222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45935.822853472222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45935.822853472222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45935.822853472222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45935.822853472222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45935.822853472222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45935.822853472222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45935.822853472222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45935.822853472222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45935.822853472222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45935.822853472222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45935.822853472222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45935.822853472222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45935.822853472222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45935.822853472222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45935.822853472222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45935.822853472222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45935.822853472222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45935.822853472222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45935.822853472222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45935.822853472222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45935.822853472222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45935.822853472222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45935.822853472222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45935.822853472222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45935.822853472222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45935.822853472222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45935.822853472222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45935.822853472222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45935.822853472222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45935.822853472222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45935.822853472222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45935.822853472222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45935.822853472222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45935.822853472222</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45935.822853472222</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45935.822853472222</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45935.822853472222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45935.822853472222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45935.822853472222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45935.822853472222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45935.822853472222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45935.822853472222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45935.822853472222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45935.822853472222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45935.822853472222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45935.822853472222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45935.822853472222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45935.822853472222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45935.822853472222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45935.822853472222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45935.822853472222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45935.822853472222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45935.822853472222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45935.822853472222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45935.822853472222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45935.822853472222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45935.822853472222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45935.822853472222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45935.822853472222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45935.822853472222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45935.822853472222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45935.822853472222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45935.822853472222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45935.822853472222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45935.822853472222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45935.822853472222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45935.822853472222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45935.822853472222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45935.822853472222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45935.822853472222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45935.822853472222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45935.822853472222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45935.822853472222</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45935.822853472222</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45935.822853472222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45935.822853472222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45935.822853472222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45935.822853472222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45935.822853472222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45935.822853472222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45935.822853472222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45935.822853472222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45935.822853472222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45935.822853472222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45935.822853472222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45935.822853472222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45935.822853472222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45935.822853472222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45935.822853472222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45935.822853472222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45935.822853472222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45935.822853472222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45935.822853472222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45935.822853472222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45935.822853472222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45935.822853472222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45935.822853472222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45935.822853472222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45935.822853472222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45935.822853472222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45935.822853472222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45935.822853472222</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45935.822853472222</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45935.822853472222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45935.822853472222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45935.822853472222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45935.822853472222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45935.822853472222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45935.822853472222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45935.822853472222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45935.822853472222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45935.822853472222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45935.822853472222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45935.822853472222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45935.822853472222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45935.822853472222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45935.822853472222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45935.822853472222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45935.822853472222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45935.822853472222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45935.822853472222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45935.822853472222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45935.822853472222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45935.822853472222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45935.822853472222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45935.822853472222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45935.822853472222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45935.822853472222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45935.822853472222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45935.822853472222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45935.822853472222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45935.822853472222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45935.822853472222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45935.822853472222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45935.822853472222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45935.822853472222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45935.822853472222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45935.822853472222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45935.822853472222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45935.822853472222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45935.822853472222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45935.822853472222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45935.822853472222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45935.822853472222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45935.822853472222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45935.822853472222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45935.822853472222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45935.822853472222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45935.822853472222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45935.822853472222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45935.822853472222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45935.822853472222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45935.822853472222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45935.822853472222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45935.822853472222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45935.822853472222</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45935.822853472222</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9.0500062499995693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45935.822853472222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1.9418812500007334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0.88060810184833826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0.22383726851694519</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1</v>
      </c>
      <c r="D7" s="120" t="s">
        <v>32435</v>
      </c>
      <c r="E7" s="123" t="s">
        <v>38964</v>
      </c>
      <c r="F7" s="124">
        <v>45935.698148148149</v>
      </c>
      <c r="G7" s="89">
        <f ca="1">IFERROR(NOW()-F7,"-")</f>
        <v>0.12470532407314749</v>
      </c>
      <c r="H7" s="124">
        <v>45935.692256944443</v>
      </c>
      <c r="I7" s="120" t="str">
        <f>IFERROR(VLOOKUP(D7,DB!A:F,6,0),"")</f>
        <v>SCECO</v>
      </c>
      <c r="J7" s="120" t="str">
        <f>IFERROR(VLOOKUP(D7,DB!A:G,7,0),"")</f>
        <v>Good</v>
      </c>
      <c r="K7" s="125" t="s">
        <v>39075</v>
      </c>
      <c r="L7" s="126" t="str">
        <f>IFERROR(VLOOKUP(D7,DB!A:I,9,0),"")</f>
        <v>Latis</v>
      </c>
    </row>
    <row r="8" spans="1:16383" ht="31.5" customHeight="1">
      <c r="A8" s="121" t="s">
        <v>39076</v>
      </c>
      <c r="B8" s="120" t="str">
        <f>IFERROR(VLOOKUP(D8,DB!A:K,11,0),"")</f>
        <v>R6</v>
      </c>
      <c r="C8" s="122">
        <v>2</v>
      </c>
      <c r="D8" s="120" t="s">
        <v>38905</v>
      </c>
      <c r="E8" s="137" t="s">
        <v>38964</v>
      </c>
      <c r="F8" s="124">
        <v>45935.748842592591</v>
      </c>
      <c r="G8" s="89">
        <f ca="1">IFERROR(NOW()-F8,"-")</f>
        <v>7.4010879630804993E-2</v>
      </c>
      <c r="H8" s="124">
        <v>45935.731712962966</v>
      </c>
      <c r="I8" s="120" t="str">
        <f>IFERROR(VLOOKUP(D8,DB!A:F,6,0),"")</f>
        <v>SCECO</v>
      </c>
      <c r="J8" s="120" t="str">
        <f>IFERROR(VLOOKUP(D8,DB!A:G,7,0),"")</f>
        <v>Vandalized</v>
      </c>
      <c r="K8" s="125" t="s">
        <v>39077</v>
      </c>
      <c r="L8" s="126" t="str">
        <f>IFERROR(VLOOKUP(D8,DB!A:I,9,0),"")</f>
        <v>Latis</v>
      </c>
    </row>
    <row r="9" spans="1:16383" ht="31.5" customHeight="1">
      <c r="A9" s="121" t="s">
        <v>39078</v>
      </c>
      <c r="B9" s="120" t="str">
        <f>IFERROR(VLOOKUP(D9,DB!A:K,11,0),"")</f>
        <v>R6</v>
      </c>
      <c r="C9" s="122">
        <v>2</v>
      </c>
      <c r="D9" s="120" t="s">
        <v>31953</v>
      </c>
      <c r="E9" s="123" t="s">
        <v>39043</v>
      </c>
      <c r="F9" s="124"/>
      <c r="G9" s="89">
        <f ca="1">IFERROR(NOW()-F9,"-")</f>
        <v>45935.822853472222</v>
      </c>
      <c r="H9" s="124">
        <v>45935.797777777778</v>
      </c>
      <c r="I9" s="120" t="str">
        <f>IFERROR(VLOOKUP(D9,DB!A:F,6,0),"")</f>
        <v>SCECO</v>
      </c>
      <c r="J9" s="120" t="str">
        <f>IFERROR(VLOOKUP(D9,DB!A:G,7,0),"")</f>
        <v>Vandalized</v>
      </c>
      <c r="K9" s="125" t="s">
        <v>39079</v>
      </c>
      <c r="L9" s="126" t="str">
        <f>IFERROR(VLOOKUP(D9,DB!A:I,9,0),"")</f>
        <v>Latis</v>
      </c>
    </row>
    <row r="10" spans="1:16383" ht="31.5" customHeight="1">
      <c r="A10" s="121" t="s">
        <v>39080</v>
      </c>
      <c r="B10" s="120" t="str">
        <f>IFERROR(VLOOKUP(D10,DB!A:K,11,0),"")</f>
        <v>R6</v>
      </c>
      <c r="C10" s="122">
        <v>2</v>
      </c>
      <c r="D10" s="120" t="s">
        <v>32685</v>
      </c>
      <c r="E10" s="123" t="s">
        <v>38964</v>
      </c>
      <c r="F10" s="124"/>
      <c r="G10" s="89">
        <f ca="1">IFERROR(NOW()-F10,"-")</f>
        <v>45935.822853472222</v>
      </c>
      <c r="H10" s="124">
        <v>45935.795810185184</v>
      </c>
      <c r="I10" s="120" t="str">
        <f>IFERROR(VLOOKUP(D10,DB!A:F,6,0),"")</f>
        <v>SCECO</v>
      </c>
      <c r="J10" s="120" t="str">
        <f>IFERROR(VLOOKUP(D10,DB!A:G,7,0),"")</f>
        <v>Dead</v>
      </c>
      <c r="K10" s="125" t="s">
        <v>39081</v>
      </c>
      <c r="L10" s="126" t="str">
        <f>IFERROR(VLOOKUP(D10,DB!A:I,9,0),"")</f>
        <v>Latis</v>
      </c>
    </row>
    <row r="11" spans="1:16383" ht="31.5" customHeight="1">
      <c r="A11" s="121"/>
      <c r="B11" s="120" t="str">
        <f>IFERROR(VLOOKUP(D11,DB!A:K,11,0),"")</f>
        <v/>
      </c>
      <c r="C11" s="122"/>
      <c r="D11" s="120"/>
      <c r="E11" s="123"/>
      <c r="F11" s="124"/>
      <c r="G11" s="89">
        <f ca="1">IFERROR(NOW()-F11,"-")</f>
        <v>45935.822853472222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45935.822853472222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45935.822853472222</v>
      </c>
      <c r="H13" s="124"/>
      <c r="I13" s="120" t="str">
        <f>IFERROR(VLOOKUP(D13,DB!A:F,6,0),"")</f>
        <v/>
      </c>
      <c r="J13" s="120" t="str">
        <f>IFERROR(VLOOKUP(D13,DB!A:G,7,0),"")</f>
        <v/>
      </c>
      <c r="K13" s="125"/>
      <c r="L13" s="126" t="str">
        <f>IFERROR(VLOOKUP(D13,DB!A:I,9,0),"")</f>
        <v/>
      </c>
    </row>
    <row r="14" spans="1:16383" ht="31.5" customHeight="1">
      <c r="A14" s="121"/>
      <c r="B14" s="120" t="str">
        <f>IFERROR(VLOOKUP(D14,DB!A:K,11,0),"")</f>
        <v>R6</v>
      </c>
      <c r="C14" s="122"/>
      <c r="D14" s="120" t="s">
        <v>7895</v>
      </c>
      <c r="E14" s="123"/>
      <c r="F14" s="124"/>
      <c r="G14" s="89">
        <f ca="1">IFERROR(NOW()-F14,"-")</f>
        <v>45935.822853472222</v>
      </c>
      <c r="H14" s="124"/>
      <c r="I14" s="120" t="str">
        <f>IFERROR(VLOOKUP(D14,DB!A:F,6,0),"")</f>
        <v>SCECO-Rental-Genset</v>
      </c>
      <c r="J14" s="120" t="str">
        <f>IFERROR(VLOOKUP(D14,DB!A:G,7,0),"")</f>
        <v>New BB</v>
      </c>
      <c r="K14" s="125"/>
      <c r="L14" s="126" t="str">
        <f>IFERROR(VLOOKUP(D14,DB!A:I,9,0),"")</f>
        <v>Zain</v>
      </c>
    </row>
    <row r="15" spans="1:16383" ht="31.5" customHeight="1">
      <c r="A15" s="121"/>
      <c r="B15" s="120" t="str">
        <f>IFERROR(VLOOKUP(D15,DB!A:K,11,0),"")</f>
        <v/>
      </c>
      <c r="C15" s="122"/>
      <c r="D15" s="120"/>
      <c r="E15" s="123"/>
      <c r="F15" s="124"/>
      <c r="G15" s="89">
        <f ca="1">IFERROR(NOW()-F15,"-")</f>
        <v>45935.822853472222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45935.822853472222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45935.822853472222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45935.822853472222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45935.822853472222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45935.822853472222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45935.822853472222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45935.822853472222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45935.822853472222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45935.822853472222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45935.822853472222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45935.822853472222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45935.822853472222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45935.822853472222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45935.822853472222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45935.822853472222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45935.822853472222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45935.822853472222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45935.822853472222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45935.822853472222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45935.822853472222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45935.822853472222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45935.822853472222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45935.822853472222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45935.822853472222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45935.822853472222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45935.822853472222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45935.822853472222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45935.822853472222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45935.822853472222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45935.822853472222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45935.822853472222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45935.822853472222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45935.822853472222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45935.822853472222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45935.822853472222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45935.822853472222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45935.822853472222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45935.822853472222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45935.822853472222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45935.822853472222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45935.822853472222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45935.822853472222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45935.822853472222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45935.822853472222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45935.822853472222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45935.822853472222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45935.822853472222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45935.822853472222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45935.822853472222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45935.822853472222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45935.822853472222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45935.822853472222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45935.822853472222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45935.822853472222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45935.822853472222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45935.822853472222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45935.822853472222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45935.822853472222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45935.822853472222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45935.822853472222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45935.822853472222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45935.822853472222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45935.822853472222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45935.822853472222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45935.822853472222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45935.822853472222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45935.822853472222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45935.822853472222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45935.822853472222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45935.822853472222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45935.822853472222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45935.822853472222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45935.822853472222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45935.822853472222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45935.822853472222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45935.822853472222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45935.822853472222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45935.822853472222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45935.822853472222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45935.822853472222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45935.822853472222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45935.822853472222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45935.822853472222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45935.822853472222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45935.822853472222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45935.822853472222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45935.822853472222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45935.822853472222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45935.822853472222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45935.822853472222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45935.822853472222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45935.822853472222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45935.822853472222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45935.822853472222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45935.822853472222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45935.822853472222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45935.822853472222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45935.822853472222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45935.822853472222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45935.822853472222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45935.822853472222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45935.822853472222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45935.822853472222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45935.822853472222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45935.822853472222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45935.822853472222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45935.822853472222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45935.822853472222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45935.822853472222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45935.822853472222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45935.822853472222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45935.822853472222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45935.822853472222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45935.822853472222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45935.822853472222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45935.822853472222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45935.822853472222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45935.822853472222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45935.822853472222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45935.822853472222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45935.822853472222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45935.822853472222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45935.822853472222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45935.822853472222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45935.822853472222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45935.822853472222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45935.822853472222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45935.822853472222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45935.822853472222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45935.822853472222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45935.822853472222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45935.822853472222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45935.822853472222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45935.822853472222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45935.822853472222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45935.822853472222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45935.822853472222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45935.822853472222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45935.822853472222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45935.822853472222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45935.822853472222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45935.822853472222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45935.822853472222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45935.822853472222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45935.822853472222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45935.822853472222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45935.822853472222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45935.822853472222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45935.822853472222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45935.822853472222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45935.822853472222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45935.822853472222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45935.822853472222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45935.822853472222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45935.822853472222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45935.822853472222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45935.822853472222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45935.822853472222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45935.822853472222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45935.822853472222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45935.822853472222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45935.822853472222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45935.822853472222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45935.822853472222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45935.822853472222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45935.822853472222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45935.822853472222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45935.822853472222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45935.822853472222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45935.822853472222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45935.822853472222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45935.822853472222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45935.822853472222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45935.822853472222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45935.822853472222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45935.822853472222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45935.822853472222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45935.822853472222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45935.822853472222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45935.822853472222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45935.822853472222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45935.822853472222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45935.822853472222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45935.822853472222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45935.822853472222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45935.822853472222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45935.822853472222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45935.822853472222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45935.822853472222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45935.822853472222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45935.822853472222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45935.822853472222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45935.822853472222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45935.822853472222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45935.822853472222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45935.822853472222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45935.822853472222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45935.822853472222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45935.822853472222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45935.822853472222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45935.822853472222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45935.822853472222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45935.822853472222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45935.822853472222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45935.822853472222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45935.822853472222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45935.822853472222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45935.822853472222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45935.822853472222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45935.822853472222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45935.822853472222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45935.822853472222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45935.822853472222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45935.822853472222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45935.822853472222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45935.822853472222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45935.822853472222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45935.822853472222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45935.822853472222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45935.822853472222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45935.822853472222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45935.822853472222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45935.822853472222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45935.822853472222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45935.822853472222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45935.822853472222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45935.822853472222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45935.822853472222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45935.822853472222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45935.822853472222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45935.822853472222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45935.822853472222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45935.822853472222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45935.822853472222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45935.822853472222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45935.822853472222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45935.822853472222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45935.822853472222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45935.822853472222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45935.822853472222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45935.822853472222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45935.822853472222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45935.822853472222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45935.822853472222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45935.822853472222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45935.822853472222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45935.822853472222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45935.822853472222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45935.822853472222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45935.822853472222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45935.822853472222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45935.822853472222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45935.822853472222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45935.822853472222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45935.822853472222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45935.822853472222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45935.822853472222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45935.822853472222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45935.822853472222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45935.822853472222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45935.822853472222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45935.822853472222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45935.822853472222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45935.822853472222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45935.822853472222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45935.822853472222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45935.822853472222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45935.822853472222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45935.822853472222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45935.822853472222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45935.822853472222</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